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vandvi\Downloads\"/>
    </mc:Choice>
  </mc:AlternateContent>
  <xr:revisionPtr revIDLastSave="0" documentId="13_ncr:1_{1CAEB802-8A53-4340-AF10-44B7C5F0391F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Übersicht" sheetId="1" r:id="rId1"/>
    <sheet name="Historische Einordung" sheetId="4" r:id="rId2"/>
    <sheet name="Herkunftsmärkte Langzeit" sheetId="3" r:id="rId3"/>
    <sheet name="Herkunftsländer" sheetId="6" r:id="rId4"/>
    <sheet name="Märkte Monat" sheetId="2" r:id="rId5"/>
    <sheet name="Tourismusregion" sheetId="7" r:id="rId6"/>
    <sheet name="Monat und Zone" sheetId="8" r:id="rId7"/>
    <sheet name=" Herkunft und Zone" sheetId="9" r:id="rId8"/>
  </sheets>
  <definedNames>
    <definedName name="_xlnm._FilterDatabase" localSheetId="5" hidden="1">Tourismusregion!$B$3:$I$3</definedName>
  </definedName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9" l="1"/>
  <c r="F12" i="9"/>
  <c r="G12" i="9"/>
  <c r="H12" i="9"/>
  <c r="I12" i="9"/>
  <c r="J12" i="9"/>
  <c r="K12" i="9"/>
  <c r="D12" i="9"/>
  <c r="C11" i="8"/>
  <c r="O129" i="6"/>
  <c r="P129" i="6" s="1"/>
  <c r="P128" i="6"/>
  <c r="O128" i="6"/>
  <c r="O127" i="6"/>
  <c r="P127" i="6" s="1"/>
  <c r="O126" i="6"/>
  <c r="P126" i="6" s="1"/>
  <c r="O125" i="6"/>
  <c r="P125" i="6" s="1"/>
  <c r="O124" i="6"/>
  <c r="P124" i="6" s="1"/>
  <c r="O123" i="6"/>
  <c r="P123" i="6" s="1"/>
  <c r="O122" i="6"/>
  <c r="P122" i="6" s="1"/>
  <c r="O121" i="6"/>
  <c r="P121" i="6" s="1"/>
  <c r="O120" i="6"/>
  <c r="P120" i="6" s="1"/>
  <c r="O119" i="6"/>
  <c r="P119" i="6" s="1"/>
  <c r="O118" i="6"/>
  <c r="P118" i="6" s="1"/>
  <c r="O117" i="6"/>
  <c r="P117" i="6" s="1"/>
  <c r="O116" i="6"/>
  <c r="P116" i="6" s="1"/>
  <c r="O115" i="6"/>
  <c r="P115" i="6" s="1"/>
  <c r="O114" i="6"/>
  <c r="P114" i="6" s="1"/>
  <c r="O113" i="6"/>
  <c r="P113" i="6" s="1"/>
  <c r="O112" i="6"/>
  <c r="P112" i="6" s="1"/>
  <c r="O111" i="6"/>
  <c r="P111" i="6" s="1"/>
  <c r="P110" i="6"/>
  <c r="O110" i="6"/>
  <c r="O109" i="6"/>
  <c r="P109" i="6" s="1"/>
  <c r="O108" i="6"/>
  <c r="P108" i="6" s="1"/>
  <c r="O107" i="6"/>
  <c r="P107" i="6" s="1"/>
  <c r="O106" i="6"/>
  <c r="P106" i="6" s="1"/>
  <c r="O105" i="6"/>
  <c r="P105" i="6" s="1"/>
  <c r="O104" i="6"/>
  <c r="P104" i="6" s="1"/>
  <c r="P103" i="6"/>
  <c r="O103" i="6"/>
  <c r="O102" i="6"/>
  <c r="P102" i="6" s="1"/>
  <c r="O101" i="6"/>
  <c r="P101" i="6" s="1"/>
  <c r="O100" i="6"/>
  <c r="P100" i="6" s="1"/>
  <c r="O99" i="6"/>
  <c r="P99" i="6" s="1"/>
  <c r="O98" i="6"/>
  <c r="P98" i="6" s="1"/>
  <c r="O97" i="6"/>
  <c r="P97" i="6" s="1"/>
  <c r="O96" i="6"/>
  <c r="P96" i="6" s="1"/>
  <c r="O95" i="6"/>
  <c r="P95" i="6" s="1"/>
  <c r="O94" i="6"/>
  <c r="P94" i="6" s="1"/>
  <c r="O93" i="6"/>
  <c r="P93" i="6" s="1"/>
  <c r="O92" i="6"/>
  <c r="P92" i="6" s="1"/>
  <c r="O91" i="6"/>
  <c r="P91" i="6" s="1"/>
  <c r="O90" i="6"/>
  <c r="P90" i="6" s="1"/>
  <c r="O89" i="6"/>
  <c r="P89" i="6" s="1"/>
  <c r="O88" i="6"/>
  <c r="P88" i="6" s="1"/>
  <c r="O87" i="6"/>
  <c r="P87" i="6" s="1"/>
  <c r="O86" i="6"/>
  <c r="P86" i="6" s="1"/>
  <c r="O85" i="6"/>
  <c r="P85" i="6" s="1"/>
  <c r="O84" i="6"/>
  <c r="P84" i="6" s="1"/>
  <c r="O83" i="6"/>
  <c r="P83" i="6" s="1"/>
  <c r="O82" i="6"/>
  <c r="P82" i="6" s="1"/>
  <c r="P81" i="6"/>
  <c r="O81" i="6"/>
  <c r="O80" i="6"/>
  <c r="P80" i="6" s="1"/>
  <c r="O79" i="6"/>
  <c r="P79" i="6" s="1"/>
  <c r="P78" i="6"/>
  <c r="O78" i="6"/>
  <c r="O77" i="6"/>
  <c r="P77" i="6" s="1"/>
  <c r="O76" i="6"/>
  <c r="P76" i="6" s="1"/>
  <c r="O75" i="6"/>
  <c r="P75" i="6" s="1"/>
  <c r="O74" i="6"/>
  <c r="P74" i="6" s="1"/>
  <c r="O73" i="6"/>
  <c r="P73" i="6" s="1"/>
  <c r="P72" i="6"/>
  <c r="O72" i="6"/>
  <c r="O71" i="6"/>
  <c r="P71" i="6" s="1"/>
  <c r="O70" i="6"/>
  <c r="P70" i="6" s="1"/>
  <c r="G71" i="6"/>
  <c r="H71" i="6" s="1"/>
  <c r="G72" i="6"/>
  <c r="H72" i="6" s="1"/>
  <c r="G73" i="6"/>
  <c r="H73" i="6" s="1"/>
  <c r="G74" i="6"/>
  <c r="H74" i="6" s="1"/>
  <c r="G75" i="6"/>
  <c r="H75" i="6" s="1"/>
  <c r="G76" i="6"/>
  <c r="H76" i="6" s="1"/>
  <c r="G77" i="6"/>
  <c r="H77" i="6"/>
  <c r="G78" i="6"/>
  <c r="H78" i="6" s="1"/>
  <c r="G79" i="6"/>
  <c r="H79" i="6" s="1"/>
  <c r="G80" i="6"/>
  <c r="H80" i="6" s="1"/>
  <c r="G81" i="6"/>
  <c r="H81" i="6" s="1"/>
  <c r="G82" i="6"/>
  <c r="H82" i="6" s="1"/>
  <c r="G83" i="6"/>
  <c r="H83" i="6"/>
  <c r="G84" i="6"/>
  <c r="H84" i="6" s="1"/>
  <c r="G85" i="6"/>
  <c r="H85" i="6" s="1"/>
  <c r="G86" i="6"/>
  <c r="H86" i="6" s="1"/>
  <c r="G87" i="6"/>
  <c r="H87" i="6" s="1"/>
  <c r="G88" i="6"/>
  <c r="H88" i="6" s="1"/>
  <c r="G89" i="6"/>
  <c r="H89" i="6" s="1"/>
  <c r="G90" i="6"/>
  <c r="H90" i="6" s="1"/>
  <c r="G91" i="6"/>
  <c r="H91" i="6" s="1"/>
  <c r="G92" i="6"/>
  <c r="H92" i="6" s="1"/>
  <c r="G93" i="6"/>
  <c r="H93" i="6" s="1"/>
  <c r="G94" i="6"/>
  <c r="H94" i="6"/>
  <c r="G95" i="6"/>
  <c r="H95" i="6" s="1"/>
  <c r="G96" i="6"/>
  <c r="H96" i="6" s="1"/>
  <c r="G97" i="6"/>
  <c r="H97" i="6" s="1"/>
  <c r="G98" i="6"/>
  <c r="H98" i="6" s="1"/>
  <c r="G99" i="6"/>
  <c r="H99" i="6" s="1"/>
  <c r="G100" i="6"/>
  <c r="H100" i="6" s="1"/>
  <c r="G101" i="6"/>
  <c r="H101" i="6"/>
  <c r="G102" i="6"/>
  <c r="H102" i="6" s="1"/>
  <c r="G103" i="6"/>
  <c r="H103" i="6" s="1"/>
  <c r="G104" i="6"/>
  <c r="H104" i="6" s="1"/>
  <c r="G105" i="6"/>
  <c r="H105" i="6" s="1"/>
  <c r="G106" i="6"/>
  <c r="H106" i="6"/>
  <c r="G107" i="6"/>
  <c r="H107" i="6"/>
  <c r="G108" i="6"/>
  <c r="H108" i="6" s="1"/>
  <c r="G109" i="6"/>
  <c r="H109" i="6" s="1"/>
  <c r="G110" i="6"/>
  <c r="H110" i="6" s="1"/>
  <c r="G111" i="6"/>
  <c r="H111" i="6" s="1"/>
  <c r="G112" i="6"/>
  <c r="H112" i="6"/>
  <c r="G113" i="6"/>
  <c r="H113" i="6" s="1"/>
  <c r="G114" i="6"/>
  <c r="H114" i="6" s="1"/>
  <c r="G115" i="6"/>
  <c r="H115" i="6" s="1"/>
  <c r="G116" i="6"/>
  <c r="H116" i="6" s="1"/>
  <c r="G117" i="6"/>
  <c r="H117" i="6" s="1"/>
  <c r="G118" i="6"/>
  <c r="H118" i="6"/>
  <c r="G119" i="6"/>
  <c r="H119" i="6" s="1"/>
  <c r="G120" i="6"/>
  <c r="H120" i="6" s="1"/>
  <c r="G121" i="6"/>
  <c r="H121" i="6" s="1"/>
  <c r="G122" i="6"/>
  <c r="H122" i="6" s="1"/>
  <c r="G123" i="6"/>
  <c r="H123" i="6" s="1"/>
  <c r="G124" i="6"/>
  <c r="H124" i="6"/>
  <c r="G125" i="6"/>
  <c r="H125" i="6" s="1"/>
  <c r="G126" i="6"/>
  <c r="H126" i="6" s="1"/>
  <c r="G127" i="6"/>
  <c r="H127" i="6" s="1"/>
  <c r="G128" i="6"/>
  <c r="H128" i="6" s="1"/>
  <c r="G129" i="6"/>
  <c r="H129" i="6" s="1"/>
  <c r="G70" i="6"/>
  <c r="H70" i="6" s="1"/>
  <c r="G22" i="6"/>
  <c r="H22" i="6" s="1"/>
  <c r="G23" i="6"/>
  <c r="H23" i="6" s="1"/>
  <c r="G24" i="6"/>
  <c r="H24" i="6"/>
  <c r="G25" i="6"/>
  <c r="H25" i="6" s="1"/>
  <c r="G26" i="6"/>
  <c r="H26" i="6" s="1"/>
  <c r="G27" i="6"/>
  <c r="H27" i="6" s="1"/>
  <c r="G28" i="6"/>
  <c r="H28" i="6" s="1"/>
  <c r="G29" i="6"/>
  <c r="H29" i="6"/>
  <c r="G30" i="6"/>
  <c r="H30" i="6" s="1"/>
  <c r="G31" i="6"/>
  <c r="H31" i="6" s="1"/>
  <c r="G32" i="6"/>
  <c r="H32" i="6" s="1"/>
  <c r="G33" i="6"/>
  <c r="H33" i="6" s="1"/>
  <c r="G34" i="6"/>
  <c r="H34" i="6" s="1"/>
  <c r="G35" i="6"/>
  <c r="H35" i="6"/>
  <c r="G36" i="6"/>
  <c r="H36" i="6" s="1"/>
  <c r="G37" i="6"/>
  <c r="H37" i="6" s="1"/>
  <c r="G38" i="6"/>
  <c r="H38" i="6" s="1"/>
  <c r="G39" i="6"/>
  <c r="H39" i="6" s="1"/>
  <c r="G40" i="6"/>
  <c r="H40" i="6"/>
  <c r="G41" i="6"/>
  <c r="H41" i="6"/>
  <c r="G42" i="6"/>
  <c r="H42" i="6" s="1"/>
  <c r="G43" i="6"/>
  <c r="H43" i="6" s="1"/>
  <c r="G44" i="6"/>
  <c r="H44" i="6" s="1"/>
  <c r="G45" i="6"/>
  <c r="H45" i="6"/>
  <c r="G46" i="6"/>
  <c r="H46" i="6"/>
  <c r="G47" i="6"/>
  <c r="H47" i="6" s="1"/>
  <c r="G48" i="6"/>
  <c r="H48" i="6" s="1"/>
  <c r="G49" i="6"/>
  <c r="H49" i="6" s="1"/>
  <c r="G50" i="6"/>
  <c r="H50" i="6" s="1"/>
  <c r="G51" i="6"/>
  <c r="H51" i="6"/>
  <c r="G52" i="6"/>
  <c r="H52" i="6" s="1"/>
  <c r="G53" i="6"/>
  <c r="H53" i="6" s="1"/>
  <c r="G54" i="6"/>
  <c r="H54" i="6"/>
  <c r="G55" i="6"/>
  <c r="H55" i="6" s="1"/>
  <c r="G56" i="6"/>
  <c r="H56" i="6" s="1"/>
  <c r="G57" i="6"/>
  <c r="H57" i="6"/>
  <c r="G58" i="6"/>
  <c r="H58" i="6"/>
  <c r="G59" i="6"/>
  <c r="H59" i="6" s="1"/>
  <c r="G60" i="6"/>
  <c r="H60" i="6" s="1"/>
  <c r="G61" i="6"/>
  <c r="H61" i="6"/>
  <c r="G62" i="6"/>
  <c r="H62" i="6" s="1"/>
  <c r="G6" i="3"/>
  <c r="H6" i="3"/>
  <c r="I6" i="3"/>
  <c r="J6" i="3"/>
  <c r="F6" i="3"/>
  <c r="D22" i="8"/>
  <c r="E22" i="8"/>
  <c r="F22" i="8"/>
  <c r="G22" i="8"/>
  <c r="H22" i="8"/>
  <c r="I22" i="8"/>
  <c r="J22" i="8"/>
  <c r="K22" i="8"/>
  <c r="L22" i="8"/>
  <c r="M22" i="8"/>
  <c r="N22" i="8"/>
  <c r="C22" i="8"/>
  <c r="D33" i="8"/>
  <c r="E33" i="8"/>
  <c r="F33" i="8"/>
  <c r="G33" i="8"/>
  <c r="H33" i="8"/>
  <c r="I33" i="8"/>
  <c r="J33" i="8"/>
  <c r="K33" i="8"/>
  <c r="L33" i="8"/>
  <c r="M33" i="8"/>
  <c r="N33" i="8"/>
  <c r="C34" i="8"/>
  <c r="C33" i="8"/>
  <c r="N35" i="8"/>
  <c r="M35" i="8"/>
  <c r="L35" i="8"/>
  <c r="K35" i="8"/>
  <c r="J35" i="8"/>
  <c r="I35" i="8"/>
  <c r="H35" i="8"/>
  <c r="G35" i="8"/>
  <c r="F35" i="8"/>
  <c r="E35" i="8"/>
  <c r="D35" i="8"/>
  <c r="C35" i="8"/>
  <c r="N34" i="8"/>
  <c r="M34" i="8"/>
  <c r="L34" i="8"/>
  <c r="K34" i="8"/>
  <c r="J34" i="8"/>
  <c r="I34" i="8"/>
  <c r="H34" i="8"/>
  <c r="G34" i="8"/>
  <c r="F34" i="8"/>
  <c r="E34" i="8"/>
  <c r="D34" i="8"/>
  <c r="N24" i="8"/>
  <c r="M24" i="8"/>
  <c r="L24" i="8"/>
  <c r="K24" i="8"/>
  <c r="J24" i="8"/>
  <c r="I24" i="8"/>
  <c r="H24" i="8"/>
  <c r="G24" i="8"/>
  <c r="F24" i="8"/>
  <c r="E24" i="8"/>
  <c r="D24" i="8"/>
  <c r="C24" i="8"/>
  <c r="N23" i="8"/>
  <c r="M23" i="8"/>
  <c r="L23" i="8"/>
  <c r="K23" i="8"/>
  <c r="J23" i="8"/>
  <c r="I23" i="8"/>
  <c r="H23" i="8"/>
  <c r="G23" i="8"/>
  <c r="F23" i="8"/>
  <c r="E23" i="8"/>
  <c r="D23" i="8"/>
  <c r="C23" i="8"/>
  <c r="D11" i="8"/>
  <c r="E11" i="8"/>
  <c r="F11" i="8"/>
  <c r="G11" i="8"/>
  <c r="H11" i="8"/>
  <c r="I11" i="8"/>
  <c r="J11" i="8"/>
  <c r="K11" i="8"/>
  <c r="L11" i="8"/>
  <c r="M11" i="8"/>
  <c r="N11" i="8"/>
  <c r="D12" i="8"/>
  <c r="E12" i="8"/>
  <c r="F12" i="8"/>
  <c r="G12" i="8"/>
  <c r="H12" i="8"/>
  <c r="I12" i="8"/>
  <c r="J12" i="8"/>
  <c r="K12" i="8"/>
  <c r="L12" i="8"/>
  <c r="M12" i="8"/>
  <c r="N12" i="8"/>
  <c r="D13" i="8"/>
  <c r="E13" i="8"/>
  <c r="F13" i="8"/>
  <c r="G13" i="8"/>
  <c r="H13" i="8"/>
  <c r="I13" i="8"/>
  <c r="J13" i="8"/>
  <c r="K13" i="8"/>
  <c r="L13" i="8"/>
  <c r="M13" i="8"/>
  <c r="N13" i="8"/>
  <c r="C13" i="8"/>
  <c r="C12" i="8"/>
  <c r="J19" i="3" l="1"/>
  <c r="J13" i="3" s="1"/>
  <c r="I19" i="3"/>
  <c r="I13" i="3" s="1"/>
  <c r="H19" i="3"/>
  <c r="H13" i="3" s="1"/>
  <c r="G19" i="3"/>
  <c r="G13" i="3" s="1"/>
  <c r="F19" i="3"/>
  <c r="F13" i="3" s="1"/>
  <c r="G4" i="7"/>
  <c r="H4" i="7" s="1"/>
  <c r="G7" i="7"/>
  <c r="H7" i="7" s="1"/>
  <c r="G10" i="7"/>
  <c r="H10" i="7" s="1"/>
  <c r="G11" i="7"/>
  <c r="H11" i="7" s="1"/>
  <c r="G12" i="7"/>
  <c r="H12" i="7" s="1"/>
  <c r="G8" i="7"/>
  <c r="H8" i="7" s="1"/>
  <c r="G15" i="7"/>
  <c r="H15" i="7" s="1"/>
  <c r="G6" i="7"/>
  <c r="H6" i="7" s="1"/>
  <c r="G9" i="7"/>
  <c r="H9" i="7" s="1"/>
  <c r="G16" i="7"/>
  <c r="H16" i="7" s="1"/>
  <c r="G5" i="7"/>
  <c r="H5" i="7" s="1"/>
  <c r="G13" i="7"/>
  <c r="H13" i="7" s="1"/>
  <c r="G14" i="7"/>
  <c r="H14" i="7" s="1"/>
  <c r="H12" i="6"/>
  <c r="G3" i="6"/>
  <c r="H3" i="6" s="1"/>
  <c r="G4" i="6"/>
  <c r="H4" i="6" s="1"/>
  <c r="G5" i="6"/>
  <c r="H5" i="6" s="1"/>
  <c r="G6" i="6"/>
  <c r="H6" i="6" s="1"/>
  <c r="G7" i="6"/>
  <c r="H7" i="6" s="1"/>
  <c r="G8" i="6"/>
  <c r="H8" i="6" s="1"/>
  <c r="G9" i="6"/>
  <c r="H9" i="6" s="1"/>
  <c r="G10" i="6"/>
  <c r="H10" i="6" s="1"/>
  <c r="G11" i="6"/>
  <c r="H11" i="6" s="1"/>
  <c r="G12" i="6"/>
  <c r="G13" i="6"/>
  <c r="H13" i="6" s="1"/>
  <c r="G14" i="6"/>
  <c r="H14" i="6" s="1"/>
  <c r="G15" i="6"/>
  <c r="H15" i="6" s="1"/>
  <c r="G16" i="6"/>
  <c r="H16" i="6" s="1"/>
  <c r="G17" i="6"/>
  <c r="H17" i="6" s="1"/>
  <c r="G18" i="6"/>
  <c r="H18" i="6" s="1"/>
  <c r="G19" i="6"/>
  <c r="H19" i="6" s="1"/>
  <c r="G20" i="6"/>
  <c r="H20" i="6" s="1"/>
  <c r="G21" i="6"/>
  <c r="H21" i="6" s="1"/>
  <c r="C19" i="4"/>
</calcChain>
</file>

<file path=xl/sharedStrings.xml><?xml version="1.0" encoding="utf-8"?>
<sst xmlns="http://schemas.openxmlformats.org/spreadsheetml/2006/main" count="440" uniqueCount="132">
  <si>
    <t>Übersicht:</t>
  </si>
  <si>
    <t>Entwicklung der Logiernächte in der Schweiz, 1989 bis 2022 (in Millionen)</t>
  </si>
  <si>
    <t>Historische Einordung</t>
  </si>
  <si>
    <t>Herkunftsmärkte der Schweiz – Ein Langzeitrückblick</t>
  </si>
  <si>
    <t>Herkunftsmärkte Langzeit</t>
  </si>
  <si>
    <t>Logiernächte nach Herkunftsland: Rückblick auf die letzten vier Jahre und Vergleich 2022 zu 2019</t>
  </si>
  <si>
    <t>Herkunftsländer</t>
  </si>
  <si>
    <t>Entwicklung der Logiernächte nach Herkunftsmarkt im Vorkrisenvergleich</t>
  </si>
  <si>
    <t>Märkte Monat</t>
  </si>
  <si>
    <t>Logiernächte nach Tourismusregion und Differenz 2022 zu 2019</t>
  </si>
  <si>
    <t>Tourismusregion</t>
  </si>
  <si>
    <t>Entwicklung der Logiernächte 2019 bis 2022 nach Monat</t>
  </si>
  <si>
    <t>Monat und Zone</t>
  </si>
  <si>
    <t xml:space="preserve">Logiernächte nach Herkunftsmärkten (Stadt/klassische Feriendestinationen und Anteile (in Prozent) </t>
  </si>
  <si>
    <t>Herkunft und Zone</t>
  </si>
  <si>
    <t>Entwicklung der Logiernächte in der Schweiz, 1989 bis 2022</t>
  </si>
  <si>
    <t>Jahr</t>
  </si>
  <si>
    <t>Logiernächte</t>
  </si>
  <si>
    <t>Logiernächte in der Schweiz nach Gästeherkunft</t>
  </si>
  <si>
    <t>Schweiz</t>
  </si>
  <si>
    <t>Ausland</t>
  </si>
  <si>
    <t>Europa</t>
  </si>
  <si>
    <t>NA</t>
  </si>
  <si>
    <t>Deutschland</t>
  </si>
  <si>
    <t>Vereinigtes Königreich</t>
  </si>
  <si>
    <t>Frankreich</t>
  </si>
  <si>
    <t>Italien</t>
  </si>
  <si>
    <t>Niederlande</t>
  </si>
  <si>
    <t>Übriges Europa</t>
  </si>
  <si>
    <t>Fernmärkte</t>
  </si>
  <si>
    <t>Vereinigte Staaten</t>
  </si>
  <si>
    <t>China</t>
  </si>
  <si>
    <t>Golf-Staaten</t>
  </si>
  <si>
    <t>Indien</t>
  </si>
  <si>
    <t>Korea (Süd-)</t>
  </si>
  <si>
    <t>Andere Fernmärkte</t>
  </si>
  <si>
    <t>Veränderung 2022 zu 2019 absolut</t>
  </si>
  <si>
    <t>Veränderung 2022 zu 2019 in %</t>
  </si>
  <si>
    <t>Belgien</t>
  </si>
  <si>
    <t>Spanien</t>
  </si>
  <si>
    <t>Australien, Neuseeland, Ozeanien</t>
  </si>
  <si>
    <t>Japan</t>
  </si>
  <si>
    <t>Österreich</t>
  </si>
  <si>
    <t>Russland</t>
  </si>
  <si>
    <t>Kanada</t>
  </si>
  <si>
    <t>Taiwan (Chinesisches Taipei)</t>
  </si>
  <si>
    <t>Brasilien</t>
  </si>
  <si>
    <t>Thailand</t>
  </si>
  <si>
    <t>Israel</t>
  </si>
  <si>
    <t>Hongkong</t>
  </si>
  <si>
    <t>Polen</t>
  </si>
  <si>
    <t>Schweden</t>
  </si>
  <si>
    <t>Singapur</t>
  </si>
  <si>
    <t>Übriges Süd- und Ostasien</t>
  </si>
  <si>
    <t>Zentralamerika, Karibik</t>
  </si>
  <si>
    <t>Portugal</t>
  </si>
  <si>
    <t>Übriges Afrika</t>
  </si>
  <si>
    <t>Dänemark</t>
  </si>
  <si>
    <t>Tschechien</t>
  </si>
  <si>
    <t>Luxemburg</t>
  </si>
  <si>
    <t>Indonesien</t>
  </si>
  <si>
    <t>Übriges Westasien</t>
  </si>
  <si>
    <t>Norwegen</t>
  </si>
  <si>
    <t>Türkei</t>
  </si>
  <si>
    <t>Ungarn</t>
  </si>
  <si>
    <t>Rumänien</t>
  </si>
  <si>
    <t>Irland</t>
  </si>
  <si>
    <t>Malaysia</t>
  </si>
  <si>
    <t>Übriges Südamerika</t>
  </si>
  <si>
    <t>Griechenland</t>
  </si>
  <si>
    <t>Finnland</t>
  </si>
  <si>
    <t>Ukraine</t>
  </si>
  <si>
    <t>Südafrika</t>
  </si>
  <si>
    <t>Übriges Nordafrika</t>
  </si>
  <si>
    <t>Argentinien</t>
  </si>
  <si>
    <t>Baltische Staaten</t>
  </si>
  <si>
    <t>Philippinen</t>
  </si>
  <si>
    <t>Slowakei</t>
  </si>
  <si>
    <t>Ägypten</t>
  </si>
  <si>
    <t>Bulgarien</t>
  </si>
  <si>
    <t>Serbien</t>
  </si>
  <si>
    <t>Kroatien</t>
  </si>
  <si>
    <t>Slowenien</t>
  </si>
  <si>
    <t>Liechtenstein</t>
  </si>
  <si>
    <t>Belarus</t>
  </si>
  <si>
    <t>Island</t>
  </si>
  <si>
    <t>Zusatz 1: Nur Monat Dezember</t>
  </si>
  <si>
    <t>Zusatz 2: Nur Monate Juli bis Dezember (zweite Jahreshäfte)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</si>
  <si>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</si>
  <si>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</si>
  <si>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</si>
  <si>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</si>
  <si>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</si>
  <si>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</si>
  <si>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</si>
  <si>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</si>
  <si>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</si>
  <si>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</si>
  <si>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</si>
  <si>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</si>
  <si>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Europa ohne Schweiz</t>
  </si>
  <si>
    <t>Fermärkte</t>
  </si>
  <si>
    <t>Total</t>
  </si>
  <si>
    <t>Zusatz: Logiernächte insgesamt nach Herkunft (Kontinent) und Jahr</t>
  </si>
  <si>
    <t>Fernärkze</t>
  </si>
  <si>
    <t>Änderung 2022 zu 2019 absolut</t>
  </si>
  <si>
    <t>Änderung 2022 zud 2019 in %</t>
  </si>
  <si>
    <t>Änderung 2021 zu 2019 absolut</t>
  </si>
  <si>
    <t>Änderung 2021 zud2019 in %</t>
  </si>
  <si>
    <t xml:space="preserve">Zürich Region </t>
  </si>
  <si>
    <t>Bern Region</t>
  </si>
  <si>
    <t>Graubünden</t>
  </si>
  <si>
    <t>Wallis</t>
  </si>
  <si>
    <t xml:space="preserve">Luzern / Vierwaldstättersee </t>
  </si>
  <si>
    <t>Genf</t>
  </si>
  <si>
    <t xml:space="preserve">Waadt </t>
  </si>
  <si>
    <t>Tessin</t>
  </si>
  <si>
    <t>Ostschweiz</t>
  </si>
  <si>
    <t>Basel Region</t>
  </si>
  <si>
    <t xml:space="preserve">Aargau und Solothurn Region </t>
  </si>
  <si>
    <t xml:space="preserve">Jura &amp; Drei-Seen-Land </t>
  </si>
  <si>
    <t>Fribourg Region</t>
  </si>
  <si>
    <t xml:space="preserve">Veränderung 2020 zu 2019 </t>
  </si>
  <si>
    <t>Veränderung 2021 zu 2019</t>
  </si>
  <si>
    <t>Veränderung 2022 zu 2019</t>
  </si>
  <si>
    <t>Städte</t>
  </si>
  <si>
    <t>Klassische Feriendestinationen</t>
  </si>
  <si>
    <t>Klassische Feriendestinatioenen</t>
  </si>
  <si>
    <t>Absolut</t>
  </si>
  <si>
    <t>Interkontinental</t>
  </si>
  <si>
    <t>Inland</t>
  </si>
  <si>
    <t>In Prozent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</si>
</sst>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  <numFmt numFmtId="167" formatCode="#\ ###\ ###\ ##0"/>
    <numFmt numFmtId="168" formatCode="#\ ###\ ##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theme="0"/>
      <name val="Aial"/>
    </font>
    <font>
      <sz val="11"/>
      <color theme="1"/>
      <name val="Aial"/>
    </font>
    <font>
      <sz val="11"/>
      <color rgb="FF333333"/>
      <name val="Arial"/>
      <family val="2"/>
    </font>
    <font>
      <sz val="11"/>
      <color theme="0"/>
      <name val="Arial"/>
      <family val="2"/>
    </font>
    <font>
      <sz val="11"/>
      <color rgb="FF000000"/>
      <name val="Arial"/>
      <family val="2"/>
    </font>
    <font>
      <sz val="11"/>
      <color theme="0"/>
      <name val="Aial"/>
    </font>
    <font>
      <sz val="11"/>
      <color rgb="FF333333"/>
      <name val="Aial"/>
    </font>
    <font>
      <b/>
      <sz val="11"/>
      <color theme="1"/>
      <name val="Aial"/>
    </font>
    <font>
      <b/>
      <sz val="11"/>
      <color rgb="FF333333"/>
      <name val="Aial"/>
    </font>
    <font>
      <sz val="11"/>
      <color rgb="FF000000"/>
      <name val="Aial"/>
    </font>
  </fonts>
  <fills count="1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7F7F7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39476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80B6DE"/>
        <bgColor indexed="64"/>
      </patternFill>
    </fill>
    <fill>
      <patternFill patternType="solid">
        <fgColor rgb="FF65BC95"/>
        <bgColor indexed="64"/>
      </patternFill>
    </fill>
    <fill>
      <patternFill patternType="solid">
        <fgColor rgb="FFFF0000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249977111117893"/>
        <bgColor rgb="FFFFFFFF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7" fillId="0" borderId="0" applyNumberFormat="0" applyFill="0" applyBorder="0" applyAlignment="0" applyProtection="0"/>
  </cellStyleXfs>
  <cellXfs count="107">
    <xf numFmtId="0" fontId="0" fillId="0" borderId="0" xfId="0"/>
    <xf numFmtId="0" fontId="5" fillId="0" borderId="0" xfId="0" applyFont="1"/>
    <xf numFmtId="0" fontId="6" fillId="13" borderId="4" xfId="0" applyFont="1" applyFill="1" applyBorder="1"/>
    <xf numFmtId="0" fontId="8" fillId="0" borderId="0" xfId="5" applyFont="1"/>
    <xf numFmtId="0" fontId="9" fillId="13" borderId="4" xfId="0" applyFont="1" applyFill="1" applyBorder="1" applyAlignment="1">
      <alignment horizontal="center" wrapText="1"/>
    </xf>
    <xf numFmtId="0" fontId="10" fillId="0" borderId="0" xfId="0" applyFont="1"/>
    <xf numFmtId="166" fontId="10" fillId="0" borderId="0" xfId="1" applyNumberFormat="1" applyFont="1"/>
    <xf numFmtId="164" fontId="10" fillId="0" borderId="0" xfId="0" applyNumberFormat="1" applyFont="1"/>
    <xf numFmtId="0" fontId="9" fillId="13" borderId="0" xfId="0" applyFont="1" applyFill="1" applyAlignment="1">
      <alignment horizontal="center"/>
    </xf>
    <xf numFmtId="9" fontId="10" fillId="0" borderId="0" xfId="2" applyFont="1"/>
    <xf numFmtId="0" fontId="11" fillId="0" borderId="0" xfId="3" applyFont="1" applyAlignment="1">
      <alignment horizontal="left"/>
    </xf>
    <xf numFmtId="0" fontId="6" fillId="13" borderId="0" xfId="3" applyFont="1" applyFill="1" applyAlignment="1">
      <alignment horizontal="left" wrapText="1"/>
    </xf>
    <xf numFmtId="1" fontId="6" fillId="13" borderId="18" xfId="3" applyNumberFormat="1" applyFont="1" applyFill="1" applyBorder="1" applyAlignment="1">
      <alignment horizontal="right" wrapText="1"/>
    </xf>
    <xf numFmtId="0" fontId="6" fillId="0" borderId="0" xfId="3" applyFont="1" applyAlignment="1">
      <alignment horizontal="left" wrapText="1"/>
    </xf>
    <xf numFmtId="0" fontId="11" fillId="0" borderId="0" xfId="3" applyFont="1" applyAlignment="1">
      <alignment horizontal="left" wrapText="1"/>
    </xf>
    <xf numFmtId="49" fontId="6" fillId="13" borderId="17" xfId="3" applyNumberFormat="1" applyFont="1" applyFill="1" applyBorder="1" applyAlignment="1">
      <alignment horizontal="left"/>
    </xf>
    <xf numFmtId="165" fontId="11" fillId="0" borderId="4" xfId="1" applyNumberFormat="1" applyFont="1" applyFill="1" applyBorder="1" applyAlignment="1">
      <alignment horizontal="right"/>
    </xf>
    <xf numFmtId="165" fontId="11" fillId="0" borderId="4" xfId="1" applyNumberFormat="1" applyFont="1" applyFill="1" applyBorder="1" applyAlignment="1">
      <alignment horizontal="left"/>
    </xf>
    <xf numFmtId="9" fontId="11" fillId="0" borderId="4" xfId="2" applyFont="1" applyFill="1" applyBorder="1" applyAlignment="1">
      <alignment horizontal="left"/>
    </xf>
    <xf numFmtId="9" fontId="11" fillId="0" borderId="0" xfId="2" applyFont="1" applyFill="1" applyBorder="1" applyAlignment="1">
      <alignment horizontal="left"/>
    </xf>
    <xf numFmtId="0" fontId="12" fillId="13" borderId="0" xfId="3" applyFont="1" applyFill="1" applyAlignment="1">
      <alignment horizontal="center"/>
    </xf>
    <xf numFmtId="0" fontId="13" fillId="0" borderId="0" xfId="3" applyFont="1"/>
    <xf numFmtId="0" fontId="6" fillId="12" borderId="0" xfId="3" applyFont="1" applyFill="1" applyAlignment="1">
      <alignment horizontal="left" wrapText="1"/>
    </xf>
    <xf numFmtId="1" fontId="6" fillId="12" borderId="18" xfId="3" applyNumberFormat="1" applyFont="1" applyFill="1" applyBorder="1" applyAlignment="1">
      <alignment horizontal="right" wrapText="1"/>
    </xf>
    <xf numFmtId="49" fontId="6" fillId="11" borderId="16" xfId="0" applyNumberFormat="1" applyFont="1" applyFill="1" applyBorder="1" applyAlignment="1">
      <alignment horizontal="left"/>
    </xf>
    <xf numFmtId="167" fontId="11" fillId="4" borderId="16" xfId="0" applyNumberFormat="1" applyFont="1" applyFill="1" applyBorder="1" applyAlignment="1">
      <alignment horizontal="right"/>
    </xf>
    <xf numFmtId="0" fontId="14" fillId="13" borderId="0" xfId="0" applyFont="1" applyFill="1"/>
    <xf numFmtId="0" fontId="14" fillId="13" borderId="1" xfId="0" applyFont="1" applyFill="1" applyBorder="1"/>
    <xf numFmtId="0" fontId="14" fillId="13" borderId="2" xfId="0" applyFont="1" applyFill="1" applyBorder="1"/>
    <xf numFmtId="0" fontId="14" fillId="13" borderId="3" xfId="0" applyFont="1" applyFill="1" applyBorder="1"/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0" borderId="4" xfId="0" applyFont="1" applyBorder="1"/>
    <xf numFmtId="0" fontId="14" fillId="13" borderId="4" xfId="0" applyFont="1" applyFill="1" applyBorder="1"/>
    <xf numFmtId="9" fontId="10" fillId="0" borderId="4" xfId="2" applyFont="1" applyBorder="1"/>
    <xf numFmtId="0" fontId="14" fillId="13" borderId="12" xfId="0" applyFont="1" applyFill="1" applyBorder="1" applyAlignment="1">
      <alignment horizontal="left"/>
    </xf>
    <xf numFmtId="0" fontId="14" fillId="13" borderId="13" xfId="0" applyFont="1" applyFill="1" applyBorder="1" applyAlignment="1">
      <alignment horizontal="left"/>
    </xf>
    <xf numFmtId="0" fontId="14" fillId="13" borderId="14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0" borderId="8" xfId="0" applyFont="1" applyBorder="1"/>
    <xf numFmtId="165" fontId="10" fillId="0" borderId="4" xfId="1" applyNumberFormat="1" applyFont="1" applyBorder="1"/>
    <xf numFmtId="0" fontId="6" fillId="13" borderId="4" xfId="0" applyFont="1" applyFill="1" applyBorder="1" applyAlignment="1">
      <alignment wrapText="1"/>
    </xf>
    <xf numFmtId="165" fontId="5" fillId="0" borderId="4" xfId="1" applyNumberFormat="1" applyFont="1" applyBorder="1"/>
    <xf numFmtId="9" fontId="5" fillId="0" borderId="4" xfId="2" applyFont="1" applyBorder="1"/>
    <xf numFmtId="0" fontId="6" fillId="14" borderId="4" xfId="0" applyFont="1" applyFill="1" applyBorder="1" applyAlignment="1">
      <alignment horizontal="left" wrapText="1"/>
    </xf>
    <xf numFmtId="168" fontId="11" fillId="4" borderId="4" xfId="0" applyNumberFormat="1" applyFont="1" applyFill="1" applyBorder="1" applyAlignment="1">
      <alignment horizontal="left"/>
    </xf>
    <xf numFmtId="9" fontId="11" fillId="4" borderId="4" xfId="2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6" fillId="13" borderId="19" xfId="0" applyFont="1" applyFill="1" applyBorder="1"/>
    <xf numFmtId="0" fontId="6" fillId="13" borderId="20" xfId="0" applyFont="1" applyFill="1" applyBorder="1" applyAlignment="1">
      <alignment horizontal="center" vertical="top"/>
    </xf>
    <xf numFmtId="0" fontId="6" fillId="13" borderId="21" xfId="0" applyFont="1" applyFill="1" applyBorder="1" applyAlignment="1">
      <alignment horizontal="center" vertical="top"/>
    </xf>
    <xf numFmtId="0" fontId="6" fillId="13" borderId="22" xfId="0" applyFont="1" applyFill="1" applyBorder="1" applyAlignment="1">
      <alignment horizontal="center" vertical="top"/>
    </xf>
    <xf numFmtId="0" fontId="6" fillId="13" borderId="28" xfId="0" applyFont="1" applyFill="1" applyBorder="1" applyAlignment="1">
      <alignment horizontal="center" vertical="top"/>
    </xf>
    <xf numFmtId="0" fontId="6" fillId="13" borderId="29" xfId="0" applyFont="1" applyFill="1" applyBorder="1" applyAlignment="1">
      <alignment horizontal="center" vertical="top"/>
    </xf>
    <xf numFmtId="0" fontId="6" fillId="13" borderId="30" xfId="0" applyFont="1" applyFill="1" applyBorder="1" applyAlignment="1">
      <alignment horizontal="center" vertical="top"/>
    </xf>
    <xf numFmtId="0" fontId="6" fillId="13" borderId="23" xfId="0" applyFont="1" applyFill="1" applyBorder="1"/>
    <xf numFmtId="0" fontId="6" fillId="13" borderId="24" xfId="0" applyFont="1" applyFill="1" applyBorder="1"/>
    <xf numFmtId="167" fontId="5" fillId="0" borderId="23" xfId="0" applyNumberFormat="1" applyFont="1" applyBorder="1"/>
    <xf numFmtId="167" fontId="5" fillId="0" borderId="4" xfId="0" applyNumberFormat="1" applyFont="1" applyBorder="1"/>
    <xf numFmtId="167" fontId="5" fillId="0" borderId="24" xfId="0" applyNumberFormat="1" applyFont="1" applyBorder="1"/>
    <xf numFmtId="0" fontId="5" fillId="0" borderId="23" xfId="0" applyFont="1" applyBorder="1"/>
    <xf numFmtId="0" fontId="5" fillId="0" borderId="4" xfId="0" applyFont="1" applyBorder="1"/>
    <xf numFmtId="0" fontId="5" fillId="0" borderId="24" xfId="0" applyFont="1" applyBorder="1"/>
    <xf numFmtId="0" fontId="6" fillId="13" borderId="4" xfId="0" applyFont="1" applyFill="1" applyBorder="1" applyAlignment="1">
      <alignment horizontal="center" vertical="center"/>
    </xf>
    <xf numFmtId="9" fontId="5" fillId="0" borderId="23" xfId="2" applyFont="1" applyBorder="1"/>
    <xf numFmtId="9" fontId="5" fillId="0" borderId="24" xfId="2" applyFont="1" applyBorder="1"/>
    <xf numFmtId="9" fontId="5" fillId="0" borderId="25" xfId="0" applyNumberFormat="1" applyFont="1" applyBorder="1"/>
    <xf numFmtId="9" fontId="5" fillId="0" borderId="26" xfId="0" applyNumberFormat="1" applyFont="1" applyBorder="1"/>
    <xf numFmtId="9" fontId="5" fillId="0" borderId="27" xfId="0" applyNumberFormat="1" applyFont="1" applyBorder="1"/>
    <xf numFmtId="49" fontId="6" fillId="14" borderId="31" xfId="0" applyNumberFormat="1" applyFont="1" applyFill="1" applyBorder="1" applyAlignment="1">
      <alignment horizontal="center" vertical="center"/>
    </xf>
    <xf numFmtId="49" fontId="6" fillId="14" borderId="19" xfId="0" applyNumberFormat="1" applyFont="1" applyFill="1" applyBorder="1" applyAlignment="1">
      <alignment horizontal="left"/>
    </xf>
    <xf numFmtId="49" fontId="6" fillId="14" borderId="15" xfId="0" applyNumberFormat="1" applyFont="1" applyFill="1" applyBorder="1" applyAlignment="1">
      <alignment horizontal="center" vertical="center"/>
    </xf>
    <xf numFmtId="49" fontId="6" fillId="14" borderId="8" xfId="0" applyNumberFormat="1" applyFont="1" applyFill="1" applyBorder="1" applyAlignment="1">
      <alignment horizontal="center" vertical="center"/>
    </xf>
    <xf numFmtId="0" fontId="14" fillId="13" borderId="4" xfId="0" applyFont="1" applyFill="1" applyBorder="1" applyAlignment="1">
      <alignment horizontal="center"/>
    </xf>
    <xf numFmtId="0" fontId="9" fillId="14" borderId="4" xfId="0" applyFont="1" applyFill="1" applyBorder="1" applyAlignment="1">
      <alignment horizontal="left" vertical="center"/>
    </xf>
    <xf numFmtId="1" fontId="14" fillId="14" borderId="4" xfId="0" applyNumberFormat="1" applyFont="1" applyFill="1" applyBorder="1" applyAlignment="1">
      <alignment horizontal="right"/>
    </xf>
    <xf numFmtId="1" fontId="9" fillId="14" borderId="4" xfId="0" applyNumberFormat="1" applyFont="1" applyFill="1" applyBorder="1" applyAlignment="1">
      <alignment horizontal="left" vertical="center"/>
    </xf>
    <xf numFmtId="165" fontId="15" fillId="4" borderId="4" xfId="1" applyNumberFormat="1" applyFont="1" applyFill="1" applyBorder="1" applyAlignment="1">
      <alignment horizontal="right"/>
    </xf>
    <xf numFmtId="0" fontId="9" fillId="13" borderId="4" xfId="0" applyFont="1" applyFill="1" applyBorder="1" applyAlignment="1">
      <alignment horizontal="left" vertical="center" wrapText="1"/>
    </xf>
    <xf numFmtId="0" fontId="9" fillId="13" borderId="4" xfId="0" applyFont="1" applyFill="1" applyBorder="1"/>
    <xf numFmtId="0" fontId="9" fillId="13" borderId="4" xfId="0" applyFont="1" applyFill="1" applyBorder="1" applyAlignment="1">
      <alignment horizontal="center"/>
    </xf>
    <xf numFmtId="1" fontId="9" fillId="14" borderId="4" xfId="0" applyNumberFormat="1" applyFont="1" applyFill="1" applyBorder="1" applyAlignment="1">
      <alignment horizontal="right"/>
    </xf>
    <xf numFmtId="1" fontId="9" fillId="14" borderId="4" xfId="4" applyNumberFormat="1" applyFont="1" applyFill="1" applyBorder="1" applyAlignment="1">
      <alignment horizontal="right"/>
    </xf>
    <xf numFmtId="1" fontId="14" fillId="13" borderId="4" xfId="0" applyNumberFormat="1" applyFont="1" applyFill="1" applyBorder="1" applyAlignment="1">
      <alignment horizontal="right"/>
    </xf>
    <xf numFmtId="1" fontId="15" fillId="3" borderId="16" xfId="0" applyNumberFormat="1" applyFont="1" applyFill="1" applyBorder="1" applyAlignment="1">
      <alignment horizontal="right"/>
    </xf>
    <xf numFmtId="0" fontId="16" fillId="7" borderId="4" xfId="0" applyFont="1" applyFill="1" applyBorder="1"/>
    <xf numFmtId="165" fontId="16" fillId="7" borderId="4" xfId="1" applyNumberFormat="1" applyFont="1" applyFill="1" applyBorder="1"/>
    <xf numFmtId="165" fontId="17" fillId="7" borderId="4" xfId="1" applyNumberFormat="1" applyFont="1" applyFill="1" applyBorder="1" applyAlignment="1">
      <alignment horizontal="right"/>
    </xf>
    <xf numFmtId="0" fontId="16" fillId="8" borderId="4" xfId="0" applyFont="1" applyFill="1" applyBorder="1"/>
    <xf numFmtId="165" fontId="16" fillId="8" borderId="4" xfId="1" applyNumberFormat="1" applyFont="1" applyFill="1" applyBorder="1"/>
    <xf numFmtId="0" fontId="16" fillId="9" borderId="4" xfId="0" applyFont="1" applyFill="1" applyBorder="1"/>
    <xf numFmtId="165" fontId="16" fillId="9" borderId="4" xfId="1" applyNumberFormat="1" applyFont="1" applyFill="1" applyBorder="1"/>
    <xf numFmtId="49" fontId="15" fillId="9" borderId="4" xfId="0" applyNumberFormat="1" applyFont="1" applyFill="1" applyBorder="1" applyAlignment="1">
      <alignment horizontal="left"/>
    </xf>
    <xf numFmtId="165" fontId="10" fillId="9" borderId="4" xfId="1" applyNumberFormat="1" applyFont="1" applyFill="1" applyBorder="1"/>
    <xf numFmtId="165" fontId="15" fillId="9" borderId="4" xfId="1" applyNumberFormat="1" applyFont="1" applyFill="1" applyBorder="1" applyAlignment="1">
      <alignment horizontal="right"/>
    </xf>
    <xf numFmtId="49" fontId="17" fillId="10" borderId="4" xfId="0" applyNumberFormat="1" applyFont="1" applyFill="1" applyBorder="1" applyAlignment="1">
      <alignment horizontal="left"/>
    </xf>
    <xf numFmtId="165" fontId="16" fillId="10" borderId="4" xfId="1" applyNumberFormat="1" applyFont="1" applyFill="1" applyBorder="1"/>
    <xf numFmtId="49" fontId="15" fillId="10" borderId="4" xfId="0" applyNumberFormat="1" applyFont="1" applyFill="1" applyBorder="1" applyAlignment="1">
      <alignment horizontal="left"/>
    </xf>
    <xf numFmtId="165" fontId="10" fillId="10" borderId="4" xfId="1" applyNumberFormat="1" applyFont="1" applyFill="1" applyBorder="1"/>
    <xf numFmtId="165" fontId="15" fillId="10" borderId="4" xfId="1" applyNumberFormat="1" applyFont="1" applyFill="1" applyBorder="1" applyAlignment="1">
      <alignment horizontal="right"/>
    </xf>
    <xf numFmtId="165" fontId="10" fillId="0" borderId="0" xfId="0" applyNumberFormat="1" applyFont="1"/>
    <xf numFmtId="49" fontId="9" fillId="14" borderId="4" xfId="0" applyNumberFormat="1" applyFont="1" applyFill="1" applyBorder="1" applyAlignment="1">
      <alignment horizontal="right"/>
    </xf>
    <xf numFmtId="165" fontId="15" fillId="5" borderId="4" xfId="1" applyNumberFormat="1" applyFont="1" applyFill="1" applyBorder="1" applyAlignment="1">
      <alignment horizontal="right"/>
    </xf>
    <xf numFmtId="165" fontId="18" fillId="6" borderId="4" xfId="1" applyNumberFormat="1" applyFont="1" applyFill="1" applyBorder="1" applyAlignment="1">
      <alignment horizontal="right"/>
    </xf>
  </cellXfs>
  <cellStyles count="6">
    <cellStyle name="Komma" xfId="1" builtinId="3"/>
    <cellStyle name="Link" xfId="5" builtinId="8"/>
    <cellStyle name="Prozent" xfId="2" builtinId="5"/>
    <cellStyle name="Standard" xfId="0" builtinId="0"/>
    <cellStyle name="Standard 2" xfId="3" xr:uid="{1A709B51-9A5E-42CC-937A-829125DD2991}"/>
    <cellStyle name="Standard 3" xfId="4" xr:uid="{4FD57B46-F6B9-40D0-999E-B5BC467309C2}"/>
  </cellStyles>
  <dxfs count="0"/>
  <tableStyles count="0" defaultTableStyle="TableStyleMedium2" defaultPivotStyle="PivotStyleLight16"/>
  <colors>
    <mruColors>
      <color rgb="FF65BC95"/>
      <color rgb="FF80B6DE"/>
      <color rgb="FFB2B2B2"/>
      <color rgb="FFF39476"/>
      <color rgb="FFDA29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tabSelected="1" workbookViewId="0">
      <selection activeCell="A25" sqref="A1:XFD1048576"/>
    </sheetView>
  </sheetViews>
  <sheetFormatPr baseColWidth="10" defaultColWidth="9.140625" defaultRowHeight="14.25"/>
  <cols>
    <col min="1" max="1" width="98.42578125" style="1" customWidth="1"/>
    <col min="2" max="2" width="25.85546875" style="1" customWidth="1"/>
    <col min="3" max="16384" width="9.140625" style="1"/>
  </cols>
  <sheetData>
    <row r="1" spans="1:2">
      <c r="A1" s="1" t="s">
        <v>0</v>
      </c>
    </row>
    <row r="2" spans="1:2">
      <c r="A2" s="1" t="s">
        <v>1</v>
      </c>
      <c r="B2" s="3" t="s">
        <v>2</v>
      </c>
    </row>
    <row r="3" spans="1:2">
      <c r="A3" s="1" t="s">
        <v>3</v>
      </c>
      <c r="B3" s="3" t="s">
        <v>4</v>
      </c>
    </row>
    <row r="4" spans="1:2">
      <c r="A4" s="1" t="s">
        <v>5</v>
      </c>
      <c r="B4" s="3" t="s">
        <v>6</v>
      </c>
    </row>
    <row r="5" spans="1:2">
      <c r="A5" s="1" t="s">
        <v>7</v>
      </c>
      <c r="B5" s="3" t="s">
        <v>8</v>
      </c>
    </row>
    <row r="6" spans="1:2">
      <c r="A6" s="1" t="s">
        <v>9</v>
      </c>
      <c r="B6" s="3" t="s">
        <v>10</v>
      </c>
    </row>
    <row r="7" spans="1:2">
      <c r="A7" s="1" t="s">
        <v>11</v>
      </c>
      <c r="B7" s="3" t="s">
        <v>12</v>
      </c>
    </row>
    <row r="8" spans="1:2">
      <c r="A8" s="1" t="s">
        <v>13</v>
      </c>
      <c r="B8" s="3" t="s">
        <v>14</v>
      </c>
    </row>
  </sheetData>
  <hyperlinks>
    <hyperlink ref="B2" location="'S.6 historische Einordung'!A1" display="Historische Einordung" xr:uid="{B0D74472-C4CF-4B21-BBDA-65A8940B15FD}"/>
    <hyperlink ref="B3" location="'S.7 Herkunftsmärkte Langzeit'!A1" display="Herkunftsmärkte Langzeit" xr:uid="{5E92C617-4AAD-4EE4-9089-3C6A4560DE6A}"/>
    <hyperlink ref="B4" location="'S.8 Herkunftsländer'!A1" display="Herkunftsländer" xr:uid="{F191A2F8-6611-4795-9667-EA16B181257F}"/>
    <hyperlink ref="B5" location="'S9. Märkte Monat'!A1" display="Märkte Monat" xr:uid="{ABB2F896-0146-46CC-9E97-795A33B78043}"/>
    <hyperlink ref="B6" location="'S.10 Tourismusregion'!A1" display="Tourismusregion" xr:uid="{8A8C7117-0E9B-4F06-83F5-27AD9AF1AB58}"/>
    <hyperlink ref="B7" location="'S.11-12 Monatl und Zone'!A1" display="Monat und Zone" xr:uid="{AAD8DA50-2870-49CE-B0E5-6B6DC7A31A2A}"/>
    <hyperlink ref="B8" location="' S.13 Herkunft uns Zone'!A1" display="Herkunft und Zone" xr:uid="{9A00FC14-FCC1-4680-9A08-EB1266C6AF05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1B6D3-F413-40D6-B0A8-6056EC3956B7}">
  <dimension ref="B2:D37"/>
  <sheetViews>
    <sheetView topLeftCell="A9" workbookViewId="0">
      <selection activeCell="D19" sqref="A1:XFD1048576"/>
    </sheetView>
  </sheetViews>
  <sheetFormatPr baseColWidth="10" defaultColWidth="11.42578125" defaultRowHeight="14.25"/>
  <cols>
    <col min="1" max="1" width="11.42578125" style="5"/>
    <col min="2" max="3" width="14.140625" style="5" customWidth="1"/>
    <col min="4" max="4" width="13.5703125" style="5" bestFit="1" customWidth="1"/>
    <col min="5" max="16384" width="11.42578125" style="5"/>
  </cols>
  <sheetData>
    <row r="2" spans="2:3" ht="28.5" customHeight="1">
      <c r="B2" s="4" t="s">
        <v>15</v>
      </c>
      <c r="C2" s="4"/>
    </row>
    <row r="3" spans="2:3" ht="15">
      <c r="B3" s="104" t="s">
        <v>16</v>
      </c>
      <c r="C3" s="82" t="s">
        <v>17</v>
      </c>
    </row>
    <row r="4" spans="2:3" ht="15">
      <c r="B4" s="84">
        <v>1989</v>
      </c>
      <c r="C4" s="105">
        <v>37098400</v>
      </c>
    </row>
    <row r="5" spans="2:3" ht="15">
      <c r="B5" s="84">
        <v>1990</v>
      </c>
      <c r="C5" s="105">
        <v>37548000</v>
      </c>
    </row>
    <row r="6" spans="2:3" ht="15">
      <c r="B6" s="84">
        <v>1991</v>
      </c>
      <c r="C6" s="105">
        <v>37051000</v>
      </c>
    </row>
    <row r="7" spans="2:3" ht="15">
      <c r="B7" s="84">
        <v>1992</v>
      </c>
      <c r="C7" s="105">
        <v>35891048</v>
      </c>
    </row>
    <row r="8" spans="2:3" ht="15">
      <c r="B8" s="84">
        <v>1993</v>
      </c>
      <c r="C8" s="105">
        <v>34759710</v>
      </c>
    </row>
    <row r="9" spans="2:3" ht="15">
      <c r="B9" s="84">
        <v>1994</v>
      </c>
      <c r="C9" s="105">
        <v>34528140</v>
      </c>
    </row>
    <row r="10" spans="2:3" ht="15">
      <c r="B10" s="84">
        <v>1995</v>
      </c>
      <c r="C10" s="105">
        <v>32617126</v>
      </c>
    </row>
    <row r="11" spans="2:3" ht="15">
      <c r="B11" s="84">
        <v>1996</v>
      </c>
      <c r="C11" s="105">
        <v>30998329</v>
      </c>
    </row>
    <row r="12" spans="2:3" ht="15">
      <c r="B12" s="84">
        <v>1997</v>
      </c>
      <c r="C12" s="105">
        <v>31979555</v>
      </c>
    </row>
    <row r="13" spans="2:3" ht="15">
      <c r="B13" s="84">
        <v>1998</v>
      </c>
      <c r="C13" s="105">
        <v>32945640</v>
      </c>
    </row>
    <row r="14" spans="2:3" ht="15">
      <c r="B14" s="84">
        <v>1999</v>
      </c>
      <c r="C14" s="105">
        <v>33197324</v>
      </c>
    </row>
    <row r="15" spans="2:3" ht="15">
      <c r="B15" s="84">
        <v>2000</v>
      </c>
      <c r="C15" s="105">
        <v>35019596</v>
      </c>
    </row>
    <row r="16" spans="2:3" ht="15">
      <c r="B16" s="84">
        <v>2001</v>
      </c>
      <c r="C16" s="105">
        <v>34677891</v>
      </c>
    </row>
    <row r="17" spans="2:4" ht="15">
      <c r="B17" s="84">
        <v>2002</v>
      </c>
      <c r="C17" s="105">
        <v>32993369</v>
      </c>
    </row>
    <row r="18" spans="2:4" ht="15">
      <c r="B18" s="84">
        <v>2003</v>
      </c>
      <c r="C18" s="105">
        <v>32086284</v>
      </c>
    </row>
    <row r="19" spans="2:4" ht="15">
      <c r="B19" s="84">
        <v>2004</v>
      </c>
      <c r="C19" s="105">
        <f>(C18+C20)/2</f>
        <v>32515010</v>
      </c>
    </row>
    <row r="20" spans="2:4" ht="15">
      <c r="B20" s="84">
        <v>2005</v>
      </c>
      <c r="C20" s="105">
        <v>32943736</v>
      </c>
    </row>
    <row r="21" spans="2:4" ht="15">
      <c r="B21" s="84">
        <v>2006</v>
      </c>
      <c r="C21" s="105">
        <v>34848426</v>
      </c>
    </row>
    <row r="22" spans="2:4" ht="15">
      <c r="B22" s="84">
        <v>2007</v>
      </c>
      <c r="C22" s="105">
        <v>36364800</v>
      </c>
    </row>
    <row r="23" spans="2:4" ht="15">
      <c r="B23" s="84">
        <v>2008</v>
      </c>
      <c r="C23" s="105">
        <v>37333769</v>
      </c>
    </row>
    <row r="24" spans="2:4" ht="15">
      <c r="B24" s="84">
        <v>2009</v>
      </c>
      <c r="C24" s="105">
        <v>35588893</v>
      </c>
    </row>
    <row r="25" spans="2:4" ht="15">
      <c r="B25" s="84">
        <v>2010</v>
      </c>
      <c r="C25" s="105">
        <v>36207812</v>
      </c>
    </row>
    <row r="26" spans="2:4" ht="15">
      <c r="B26" s="84">
        <v>2011</v>
      </c>
      <c r="C26" s="105">
        <v>35486256</v>
      </c>
    </row>
    <row r="27" spans="2:4" ht="15">
      <c r="B27" s="84">
        <v>2012</v>
      </c>
      <c r="C27" s="105">
        <v>34766273</v>
      </c>
    </row>
    <row r="28" spans="2:4" ht="15">
      <c r="B28" s="84">
        <v>2013</v>
      </c>
      <c r="C28" s="105">
        <v>35623883</v>
      </c>
    </row>
    <row r="29" spans="2:4" ht="15">
      <c r="B29" s="84">
        <v>2014</v>
      </c>
      <c r="C29" s="105">
        <v>35931446</v>
      </c>
    </row>
    <row r="30" spans="2:4" ht="15">
      <c r="B30" s="84">
        <v>2015</v>
      </c>
      <c r="C30" s="105">
        <v>35628476</v>
      </c>
    </row>
    <row r="31" spans="2:4" ht="15">
      <c r="B31" s="84">
        <v>2016</v>
      </c>
      <c r="C31" s="105">
        <v>35532576</v>
      </c>
      <c r="D31" s="6"/>
    </row>
    <row r="32" spans="2:4" ht="15">
      <c r="B32" s="84">
        <v>2017</v>
      </c>
      <c r="C32" s="105">
        <v>37392740</v>
      </c>
      <c r="D32" s="6"/>
    </row>
    <row r="33" spans="2:4" ht="15">
      <c r="B33" s="84">
        <v>2018</v>
      </c>
      <c r="C33" s="105">
        <v>38806777</v>
      </c>
      <c r="D33" s="6"/>
    </row>
    <row r="34" spans="2:4" ht="15">
      <c r="B34" s="84">
        <v>2019</v>
      </c>
      <c r="C34" s="105">
        <v>39562039</v>
      </c>
      <c r="D34" s="6"/>
    </row>
    <row r="35" spans="2:4" ht="15">
      <c r="B35" s="84">
        <v>2020</v>
      </c>
      <c r="C35" s="105">
        <v>23730738</v>
      </c>
      <c r="D35" s="7"/>
    </row>
    <row r="36" spans="2:4" ht="15">
      <c r="B36" s="84">
        <v>2021</v>
      </c>
      <c r="C36" s="105">
        <v>29558849</v>
      </c>
      <c r="D36" s="7"/>
    </row>
    <row r="37" spans="2:4" ht="15">
      <c r="B37" s="84">
        <v>2022</v>
      </c>
      <c r="C37" s="106">
        <v>38241145</v>
      </c>
      <c r="D37" s="7"/>
    </row>
  </sheetData>
  <mergeCells count="1">
    <mergeCell ref="B2:C2"/>
  </mergeCells>
  <phoneticPr fontId="2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A5287-3EC3-432C-B565-B4C4866EBC39}">
  <dimension ref="B2:S20"/>
  <sheetViews>
    <sheetView workbookViewId="0">
      <selection activeCell="H32" sqref="H32"/>
    </sheetView>
  </sheetViews>
  <sheetFormatPr baseColWidth="10" defaultColWidth="16.28515625" defaultRowHeight="14.25"/>
  <cols>
    <col min="1" max="16384" width="16.28515625" style="5"/>
  </cols>
  <sheetData>
    <row r="2" spans="2:19" ht="15">
      <c r="B2" s="8" t="s">
        <v>18</v>
      </c>
      <c r="C2" s="8"/>
      <c r="D2" s="8"/>
      <c r="E2" s="8"/>
      <c r="F2" s="8"/>
      <c r="G2" s="8"/>
      <c r="H2" s="8"/>
      <c r="I2" s="8"/>
      <c r="J2" s="8"/>
    </row>
    <row r="3" spans="2:19">
      <c r="B3" s="26"/>
      <c r="C3" s="34">
        <v>1934</v>
      </c>
      <c r="D3" s="34">
        <v>1941</v>
      </c>
      <c r="E3" s="34">
        <v>1970</v>
      </c>
      <c r="F3" s="86">
        <v>2000</v>
      </c>
      <c r="G3" s="86">
        <v>2019</v>
      </c>
      <c r="H3" s="86">
        <v>2020</v>
      </c>
      <c r="I3" s="86">
        <v>2021</v>
      </c>
      <c r="J3" s="86">
        <v>2022</v>
      </c>
      <c r="O3" s="87"/>
      <c r="P3" s="87"/>
      <c r="Q3" s="87"/>
      <c r="R3" s="87"/>
      <c r="S3" s="87"/>
    </row>
    <row r="4" spans="2:19" ht="15">
      <c r="B4" s="88" t="s">
        <v>19</v>
      </c>
      <c r="C4" s="89">
        <v>7906509</v>
      </c>
      <c r="D4" s="89">
        <v>9378000</v>
      </c>
      <c r="E4" s="89">
        <v>12951363</v>
      </c>
      <c r="F4" s="90">
        <v>14863605</v>
      </c>
      <c r="G4" s="90">
        <v>17922428</v>
      </c>
      <c r="H4" s="90">
        <v>16389391</v>
      </c>
      <c r="I4" s="90">
        <v>20960665</v>
      </c>
      <c r="J4" s="90">
        <v>21062223</v>
      </c>
      <c r="L4" s="9"/>
      <c r="M4" s="9"/>
      <c r="N4" s="9"/>
      <c r="O4" s="9"/>
      <c r="P4" s="9"/>
      <c r="Q4" s="9"/>
      <c r="R4" s="9"/>
      <c r="S4" s="9"/>
    </row>
    <row r="5" spans="2:19" ht="15">
      <c r="B5" s="91" t="s">
        <v>20</v>
      </c>
      <c r="C5" s="92">
        <v>6083738</v>
      </c>
      <c r="D5" s="92">
        <v>1625000</v>
      </c>
      <c r="E5" s="92">
        <v>20962776</v>
      </c>
      <c r="F5" s="92">
        <v>20216532</v>
      </c>
      <c r="G5" s="92">
        <v>24160398</v>
      </c>
      <c r="H5" s="92">
        <v>7482238</v>
      </c>
      <c r="I5" s="92">
        <v>9180463</v>
      </c>
      <c r="J5" s="92">
        <v>18622504</v>
      </c>
      <c r="L5" s="9"/>
      <c r="M5" s="9"/>
      <c r="N5" s="9"/>
      <c r="O5" s="9"/>
      <c r="P5" s="9"/>
      <c r="Q5" s="9"/>
      <c r="R5" s="9"/>
      <c r="S5" s="9"/>
    </row>
    <row r="6" spans="2:19" ht="15">
      <c r="B6" s="93" t="s">
        <v>21</v>
      </c>
      <c r="C6" s="94" t="s">
        <v>22</v>
      </c>
      <c r="D6" s="94" t="s">
        <v>22</v>
      </c>
      <c r="E6" s="94" t="s">
        <v>22</v>
      </c>
      <c r="F6" s="94">
        <f>SUM(F7:F12)</f>
        <v>14787280</v>
      </c>
      <c r="G6" s="94">
        <f t="shared" ref="G6:J6" si="0">SUM(G7:G12)</f>
        <v>12238454</v>
      </c>
      <c r="H6" s="94">
        <f t="shared" si="0"/>
        <v>6028024</v>
      </c>
      <c r="I6" s="94">
        <f t="shared" si="0"/>
        <v>6855827</v>
      </c>
      <c r="J6" s="94">
        <f t="shared" si="0"/>
        <v>11077642</v>
      </c>
      <c r="L6" s="9"/>
      <c r="M6" s="9"/>
      <c r="N6" s="9"/>
      <c r="O6" s="9"/>
      <c r="P6" s="9"/>
      <c r="Q6" s="9"/>
      <c r="R6" s="9"/>
      <c r="S6" s="9"/>
    </row>
    <row r="7" spans="2:19">
      <c r="B7" s="95" t="s">
        <v>23</v>
      </c>
      <c r="C7" s="96" t="s">
        <v>22</v>
      </c>
      <c r="D7" s="96" t="s">
        <v>22</v>
      </c>
      <c r="E7" s="96" t="s">
        <v>22</v>
      </c>
      <c r="F7" s="97">
        <v>6652025</v>
      </c>
      <c r="G7" s="97">
        <v>3925653</v>
      </c>
      <c r="H7" s="97">
        <v>2227431</v>
      </c>
      <c r="I7" s="97">
        <v>2595965</v>
      </c>
      <c r="J7" s="97">
        <v>3617513</v>
      </c>
      <c r="N7" s="9"/>
      <c r="O7" s="9"/>
      <c r="P7" s="9"/>
      <c r="Q7" s="9"/>
      <c r="R7" s="9"/>
      <c r="S7" s="9"/>
    </row>
    <row r="8" spans="2:19">
      <c r="B8" s="95" t="s">
        <v>24</v>
      </c>
      <c r="C8" s="96" t="s">
        <v>22</v>
      </c>
      <c r="D8" s="96" t="s">
        <v>22</v>
      </c>
      <c r="E8" s="96" t="s">
        <v>22</v>
      </c>
      <c r="F8" s="97">
        <v>1930649</v>
      </c>
      <c r="G8" s="97">
        <v>1641429</v>
      </c>
      <c r="H8" s="97">
        <v>523395</v>
      </c>
      <c r="I8" s="97">
        <v>333874</v>
      </c>
      <c r="J8" s="97">
        <v>1365201</v>
      </c>
      <c r="N8" s="9"/>
      <c r="O8" s="9"/>
      <c r="P8" s="9"/>
      <c r="Q8" s="9"/>
      <c r="R8" s="9"/>
      <c r="S8" s="9"/>
    </row>
    <row r="9" spans="2:19">
      <c r="B9" s="95" t="s">
        <v>25</v>
      </c>
      <c r="C9" s="96" t="s">
        <v>22</v>
      </c>
      <c r="D9" s="96" t="s">
        <v>22</v>
      </c>
      <c r="E9" s="96" t="s">
        <v>22</v>
      </c>
      <c r="F9" s="97">
        <v>1237623</v>
      </c>
      <c r="G9" s="97">
        <v>1277105</v>
      </c>
      <c r="H9" s="97">
        <v>795627</v>
      </c>
      <c r="I9" s="97">
        <v>989005</v>
      </c>
      <c r="J9" s="97">
        <v>1312309</v>
      </c>
      <c r="N9" s="9"/>
      <c r="O9" s="9"/>
      <c r="P9" s="9"/>
      <c r="Q9" s="9"/>
      <c r="R9" s="9"/>
      <c r="S9" s="9"/>
    </row>
    <row r="10" spans="2:19">
      <c r="B10" s="95" t="s">
        <v>26</v>
      </c>
      <c r="C10" s="96" t="s">
        <v>22</v>
      </c>
      <c r="D10" s="96" t="s">
        <v>22</v>
      </c>
      <c r="E10" s="96" t="s">
        <v>22</v>
      </c>
      <c r="F10" s="97">
        <v>961157</v>
      </c>
      <c r="G10" s="97">
        <v>887679</v>
      </c>
      <c r="H10" s="97">
        <v>446533</v>
      </c>
      <c r="I10" s="97">
        <v>545988</v>
      </c>
      <c r="J10" s="97">
        <v>816394</v>
      </c>
      <c r="N10" s="9"/>
      <c r="O10" s="9"/>
      <c r="P10" s="9"/>
      <c r="Q10" s="9"/>
      <c r="R10" s="9"/>
      <c r="S10" s="9"/>
    </row>
    <row r="11" spans="2:19">
      <c r="B11" s="95" t="s">
        <v>27</v>
      </c>
      <c r="C11" s="96" t="s">
        <v>22</v>
      </c>
      <c r="D11" s="96" t="s">
        <v>22</v>
      </c>
      <c r="E11" s="96" t="s">
        <v>22</v>
      </c>
      <c r="F11" s="97">
        <v>940341</v>
      </c>
      <c r="G11" s="97">
        <v>648054</v>
      </c>
      <c r="H11" s="97">
        <v>387771</v>
      </c>
      <c r="I11" s="97">
        <v>397070</v>
      </c>
      <c r="J11" s="97">
        <v>710956</v>
      </c>
      <c r="N11" s="9"/>
      <c r="O11" s="9"/>
      <c r="P11" s="9"/>
      <c r="Q11" s="9"/>
      <c r="R11" s="9"/>
      <c r="S11" s="9"/>
    </row>
    <row r="12" spans="2:19">
      <c r="B12" s="95" t="s">
        <v>28</v>
      </c>
      <c r="C12" s="96" t="s">
        <v>22</v>
      </c>
      <c r="D12" s="96" t="s">
        <v>22</v>
      </c>
      <c r="E12" s="96" t="s">
        <v>22</v>
      </c>
      <c r="F12" s="96">
        <v>3065485</v>
      </c>
      <c r="G12" s="96">
        <v>3858534</v>
      </c>
      <c r="H12" s="96">
        <v>1647267</v>
      </c>
      <c r="I12" s="96">
        <v>1993925</v>
      </c>
      <c r="J12" s="96">
        <v>3255269</v>
      </c>
      <c r="N12" s="9"/>
      <c r="O12" s="9"/>
      <c r="P12" s="9"/>
      <c r="Q12" s="9"/>
      <c r="R12" s="9"/>
      <c r="S12" s="9"/>
    </row>
    <row r="13" spans="2:19" ht="15">
      <c r="B13" s="98" t="s">
        <v>29</v>
      </c>
      <c r="C13" s="99" t="s">
        <v>22</v>
      </c>
      <c r="D13" s="99" t="s">
        <v>22</v>
      </c>
      <c r="E13" s="99" t="s">
        <v>22</v>
      </c>
      <c r="F13" s="99">
        <f>SUM(F14:F19)</f>
        <v>5429252</v>
      </c>
      <c r="G13" s="99">
        <f t="shared" ref="G13:J13" si="1">SUM(G14:G19)</f>
        <v>11921944</v>
      </c>
      <c r="H13" s="99">
        <f t="shared" si="1"/>
        <v>1454214</v>
      </c>
      <c r="I13" s="99">
        <f t="shared" si="1"/>
        <v>2324636</v>
      </c>
      <c r="J13" s="99">
        <f t="shared" si="1"/>
        <v>7544862</v>
      </c>
      <c r="N13" s="9"/>
      <c r="O13" s="9"/>
      <c r="P13" s="9"/>
      <c r="Q13" s="9"/>
      <c r="R13" s="9"/>
      <c r="S13" s="9"/>
    </row>
    <row r="14" spans="2:19">
      <c r="B14" s="100" t="s">
        <v>30</v>
      </c>
      <c r="C14" s="101" t="s">
        <v>22</v>
      </c>
      <c r="D14" s="101" t="s">
        <v>22</v>
      </c>
      <c r="E14" s="101" t="s">
        <v>22</v>
      </c>
      <c r="F14" s="102">
        <v>2173598</v>
      </c>
      <c r="G14" s="102">
        <v>2474360</v>
      </c>
      <c r="H14" s="102">
        <v>389197</v>
      </c>
      <c r="I14" s="102">
        <v>610427</v>
      </c>
      <c r="J14" s="102">
        <v>2300006</v>
      </c>
      <c r="N14" s="9"/>
      <c r="O14" s="9"/>
      <c r="P14" s="9"/>
      <c r="Q14" s="9"/>
      <c r="R14" s="9"/>
      <c r="S14" s="9"/>
    </row>
    <row r="15" spans="2:19">
      <c r="B15" s="100" t="s">
        <v>31</v>
      </c>
      <c r="C15" s="101" t="s">
        <v>22</v>
      </c>
      <c r="D15" s="101" t="s">
        <v>22</v>
      </c>
      <c r="E15" s="101" t="s">
        <v>22</v>
      </c>
      <c r="F15" s="102">
        <v>83272</v>
      </c>
      <c r="G15" s="102">
        <v>1392034</v>
      </c>
      <c r="H15" s="102">
        <v>119257</v>
      </c>
      <c r="I15" s="102">
        <v>35960</v>
      </c>
      <c r="J15" s="102">
        <v>119398</v>
      </c>
      <c r="N15" s="9"/>
      <c r="O15" s="9"/>
      <c r="P15" s="9"/>
      <c r="Q15" s="9"/>
      <c r="R15" s="9"/>
      <c r="S15" s="9"/>
    </row>
    <row r="16" spans="2:19">
      <c r="B16" s="100" t="s">
        <v>32</v>
      </c>
      <c r="C16" s="101" t="s">
        <v>22</v>
      </c>
      <c r="D16" s="101" t="s">
        <v>22</v>
      </c>
      <c r="E16" s="101" t="s">
        <v>22</v>
      </c>
      <c r="F16" s="102">
        <v>189668</v>
      </c>
      <c r="G16" s="102">
        <v>863767</v>
      </c>
      <c r="H16" s="102">
        <v>113788</v>
      </c>
      <c r="I16" s="102">
        <v>425405</v>
      </c>
      <c r="J16" s="102">
        <v>820623</v>
      </c>
      <c r="N16" s="9"/>
      <c r="O16" s="9"/>
      <c r="P16" s="9"/>
      <c r="Q16" s="9"/>
      <c r="R16" s="9"/>
      <c r="S16" s="9"/>
    </row>
    <row r="17" spans="2:19">
      <c r="B17" s="100" t="s">
        <v>33</v>
      </c>
      <c r="C17" s="101" t="s">
        <v>22</v>
      </c>
      <c r="D17" s="101" t="s">
        <v>22</v>
      </c>
      <c r="E17" s="101" t="s">
        <v>22</v>
      </c>
      <c r="F17" s="102">
        <v>179648</v>
      </c>
      <c r="G17" s="102">
        <v>792607</v>
      </c>
      <c r="H17" s="102">
        <v>54620</v>
      </c>
      <c r="I17" s="102">
        <v>76048</v>
      </c>
      <c r="J17" s="102">
        <v>380135</v>
      </c>
      <c r="N17" s="9"/>
      <c r="O17" s="9"/>
      <c r="P17" s="9"/>
      <c r="Q17" s="9"/>
      <c r="R17" s="9"/>
      <c r="S17" s="9"/>
    </row>
    <row r="18" spans="2:19">
      <c r="B18" s="100" t="s">
        <v>34</v>
      </c>
      <c r="C18" s="101" t="s">
        <v>22</v>
      </c>
      <c r="D18" s="101" t="s">
        <v>22</v>
      </c>
      <c r="E18" s="101" t="s">
        <v>22</v>
      </c>
      <c r="F18" s="102">
        <v>88440</v>
      </c>
      <c r="G18" s="102">
        <v>438204</v>
      </c>
      <c r="H18" s="102">
        <v>50245</v>
      </c>
      <c r="I18" s="102">
        <v>14478</v>
      </c>
      <c r="J18" s="102">
        <v>152269</v>
      </c>
      <c r="N18" s="9"/>
      <c r="O18" s="9"/>
      <c r="P18" s="9"/>
      <c r="Q18" s="9"/>
      <c r="R18" s="9"/>
      <c r="S18" s="9"/>
    </row>
    <row r="19" spans="2:19">
      <c r="B19" s="100" t="s">
        <v>35</v>
      </c>
      <c r="C19" s="101" t="s">
        <v>22</v>
      </c>
      <c r="D19" s="101" t="s">
        <v>22</v>
      </c>
      <c r="E19" s="101" t="s">
        <v>22</v>
      </c>
      <c r="F19" s="102">
        <f>SUM(F14:F18)</f>
        <v>2714626</v>
      </c>
      <c r="G19" s="102">
        <f t="shared" ref="G19:J19" si="2">SUM(G14:G18)</f>
        <v>5960972</v>
      </c>
      <c r="H19" s="102">
        <f t="shared" si="2"/>
        <v>727107</v>
      </c>
      <c r="I19" s="102">
        <f t="shared" si="2"/>
        <v>1162318</v>
      </c>
      <c r="J19" s="102">
        <f t="shared" si="2"/>
        <v>3772431</v>
      </c>
      <c r="N19" s="9"/>
      <c r="O19" s="9"/>
      <c r="P19" s="9"/>
      <c r="Q19" s="9"/>
      <c r="R19" s="9"/>
      <c r="S19" s="9"/>
    </row>
    <row r="20" spans="2:19">
      <c r="F20" s="103"/>
      <c r="G20" s="103"/>
      <c r="H20" s="103"/>
      <c r="I20" s="103"/>
      <c r="J20" s="103"/>
      <c r="O20" s="9"/>
      <c r="P20" s="9"/>
      <c r="Q20" s="9"/>
    </row>
  </sheetData>
  <mergeCells count="1">
    <mergeCell ref="B2:J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0E49D-2DD7-49DA-A78F-C1F71300D285}">
  <dimension ref="B1:P129"/>
  <sheetViews>
    <sheetView topLeftCell="A45" workbookViewId="0">
      <selection activeCell="G65" sqref="G65"/>
    </sheetView>
  </sheetViews>
  <sheetFormatPr baseColWidth="10" defaultColWidth="11.42578125" defaultRowHeight="14.25"/>
  <cols>
    <col min="1" max="1" width="9.140625" style="21" customWidth="1"/>
    <col min="2" max="2" width="35.85546875" style="21" bestFit="1" customWidth="1"/>
    <col min="3" max="6" width="12.42578125" style="21" bestFit="1" customWidth="1"/>
    <col min="7" max="7" width="36" style="21" bestFit="1" customWidth="1"/>
    <col min="8" max="8" width="32.85546875" style="21" bestFit="1" customWidth="1"/>
    <col min="9" max="9" width="15.5703125" style="21" customWidth="1"/>
    <col min="10" max="10" width="35.85546875" style="21" bestFit="1" customWidth="1"/>
    <col min="11" max="11" width="10.7109375" style="21" bestFit="1" customWidth="1"/>
    <col min="12" max="14" width="11.85546875" style="21" bestFit="1" customWidth="1"/>
    <col min="15" max="16" width="11.5703125" style="21" bestFit="1" customWidth="1"/>
    <col min="17" max="16384" width="11.42578125" style="21"/>
  </cols>
  <sheetData>
    <row r="1" spans="2:9" s="10" customFormat="1"/>
    <row r="2" spans="2:9" s="14" customFormat="1" ht="15">
      <c r="B2" s="11"/>
      <c r="C2" s="12">
        <v>2019</v>
      </c>
      <c r="D2" s="12">
        <v>2020</v>
      </c>
      <c r="E2" s="12">
        <v>2021</v>
      </c>
      <c r="F2" s="12">
        <v>2022</v>
      </c>
      <c r="G2" s="11" t="s">
        <v>36</v>
      </c>
      <c r="H2" s="11" t="s">
        <v>37</v>
      </c>
      <c r="I2" s="13"/>
    </row>
    <row r="3" spans="2:9" s="10" customFormat="1" ht="15">
      <c r="B3" s="15" t="s">
        <v>23</v>
      </c>
      <c r="C3" s="16">
        <v>3925653</v>
      </c>
      <c r="D3" s="16">
        <v>2227431</v>
      </c>
      <c r="E3" s="16">
        <v>2595965</v>
      </c>
      <c r="F3" s="16">
        <v>3617513</v>
      </c>
      <c r="G3" s="17">
        <f t="shared" ref="G3:G21" si="0">F3-C3</f>
        <v>-308140</v>
      </c>
      <c r="H3" s="18">
        <f>G3/C3</f>
        <v>-7.8493947376398268E-2</v>
      </c>
      <c r="I3" s="19"/>
    </row>
    <row r="4" spans="2:9" s="10" customFormat="1" ht="15">
      <c r="B4" s="15" t="s">
        <v>30</v>
      </c>
      <c r="C4" s="16">
        <v>2474360</v>
      </c>
      <c r="D4" s="16">
        <v>389197</v>
      </c>
      <c r="E4" s="16">
        <v>610427</v>
      </c>
      <c r="F4" s="16">
        <v>2300006</v>
      </c>
      <c r="G4" s="17">
        <f t="shared" si="0"/>
        <v>-174354</v>
      </c>
      <c r="H4" s="18">
        <f t="shared" ref="H4:H21" si="1">G4/C4</f>
        <v>-7.0464281672836609E-2</v>
      </c>
      <c r="I4" s="19"/>
    </row>
    <row r="5" spans="2:9" s="10" customFormat="1" ht="15">
      <c r="B5" s="15" t="s">
        <v>24</v>
      </c>
      <c r="C5" s="16">
        <v>1641429</v>
      </c>
      <c r="D5" s="16">
        <v>523395</v>
      </c>
      <c r="E5" s="16">
        <v>333874</v>
      </c>
      <c r="F5" s="16">
        <v>1365201</v>
      </c>
      <c r="G5" s="17">
        <f t="shared" si="0"/>
        <v>-276228</v>
      </c>
      <c r="H5" s="18">
        <f t="shared" si="1"/>
        <v>-0.16828507355481109</v>
      </c>
      <c r="I5" s="19"/>
    </row>
    <row r="6" spans="2:9" s="10" customFormat="1" ht="15">
      <c r="B6" s="15" t="s">
        <v>31</v>
      </c>
      <c r="C6" s="16">
        <v>1392034</v>
      </c>
      <c r="D6" s="16">
        <v>119257</v>
      </c>
      <c r="E6" s="16">
        <v>35960</v>
      </c>
      <c r="F6" s="16">
        <v>119398</v>
      </c>
      <c r="G6" s="17">
        <f t="shared" si="0"/>
        <v>-1272636</v>
      </c>
      <c r="H6" s="18">
        <f t="shared" si="1"/>
        <v>-0.91422766972645786</v>
      </c>
      <c r="I6" s="19"/>
    </row>
    <row r="7" spans="2:9" s="10" customFormat="1" ht="15">
      <c r="B7" s="15" t="s">
        <v>25</v>
      </c>
      <c r="C7" s="16">
        <v>1277105</v>
      </c>
      <c r="D7" s="16">
        <v>795627</v>
      </c>
      <c r="E7" s="16">
        <v>989005</v>
      </c>
      <c r="F7" s="16">
        <v>1312309</v>
      </c>
      <c r="G7" s="17">
        <f t="shared" si="0"/>
        <v>35204</v>
      </c>
      <c r="H7" s="18">
        <f t="shared" si="1"/>
        <v>2.7565470341123086E-2</v>
      </c>
      <c r="I7" s="19"/>
    </row>
    <row r="8" spans="2:9" s="10" customFormat="1" ht="15">
      <c r="B8" s="15" t="s">
        <v>26</v>
      </c>
      <c r="C8" s="16">
        <v>887679</v>
      </c>
      <c r="D8" s="16">
        <v>446533</v>
      </c>
      <c r="E8" s="16">
        <v>545988</v>
      </c>
      <c r="F8" s="16">
        <v>816394</v>
      </c>
      <c r="G8" s="17">
        <f t="shared" si="0"/>
        <v>-71285</v>
      </c>
      <c r="H8" s="18">
        <f t="shared" si="1"/>
        <v>-8.0304930047911463E-2</v>
      </c>
      <c r="I8" s="19"/>
    </row>
    <row r="9" spans="2:9" s="10" customFormat="1" ht="15">
      <c r="B9" s="15" t="s">
        <v>32</v>
      </c>
      <c r="C9" s="16">
        <v>863767</v>
      </c>
      <c r="D9" s="16">
        <v>113788</v>
      </c>
      <c r="E9" s="16">
        <v>425405</v>
      </c>
      <c r="F9" s="16">
        <v>820623</v>
      </c>
      <c r="G9" s="17">
        <f t="shared" si="0"/>
        <v>-43144</v>
      </c>
      <c r="H9" s="18">
        <f t="shared" si="1"/>
        <v>-4.9948655135007472E-2</v>
      </c>
      <c r="I9" s="19"/>
    </row>
    <row r="10" spans="2:9" s="10" customFormat="1" ht="15">
      <c r="B10" s="15" t="s">
        <v>33</v>
      </c>
      <c r="C10" s="16">
        <v>792607</v>
      </c>
      <c r="D10" s="16">
        <v>54620</v>
      </c>
      <c r="E10" s="16">
        <v>76048</v>
      </c>
      <c r="F10" s="16">
        <v>380135</v>
      </c>
      <c r="G10" s="17">
        <f t="shared" si="0"/>
        <v>-412472</v>
      </c>
      <c r="H10" s="18">
        <f t="shared" si="1"/>
        <v>-0.52039913853902375</v>
      </c>
      <c r="I10" s="19"/>
    </row>
    <row r="11" spans="2:9" s="10" customFormat="1" ht="15">
      <c r="B11" s="15" t="s">
        <v>27</v>
      </c>
      <c r="C11" s="16">
        <v>648054</v>
      </c>
      <c r="D11" s="16">
        <v>387771</v>
      </c>
      <c r="E11" s="16">
        <v>397070</v>
      </c>
      <c r="F11" s="16">
        <v>710956</v>
      </c>
      <c r="G11" s="17">
        <f t="shared" si="0"/>
        <v>62902</v>
      </c>
      <c r="H11" s="18">
        <f t="shared" si="1"/>
        <v>9.7062899079397705E-2</v>
      </c>
      <c r="I11" s="19"/>
    </row>
    <row r="12" spans="2:9" s="10" customFormat="1" ht="15">
      <c r="B12" s="15" t="s">
        <v>38</v>
      </c>
      <c r="C12" s="16">
        <v>636425</v>
      </c>
      <c r="D12" s="16">
        <v>379707</v>
      </c>
      <c r="E12" s="16">
        <v>329360</v>
      </c>
      <c r="F12" s="16">
        <v>533906</v>
      </c>
      <c r="G12" s="17">
        <f t="shared" si="0"/>
        <v>-102519</v>
      </c>
      <c r="H12" s="18">
        <f t="shared" si="1"/>
        <v>-0.16108575244529991</v>
      </c>
      <c r="I12" s="19"/>
    </row>
    <row r="13" spans="2:9" s="10" customFormat="1" ht="15">
      <c r="B13" s="15" t="s">
        <v>39</v>
      </c>
      <c r="C13" s="16">
        <v>457713</v>
      </c>
      <c r="D13" s="16">
        <v>119042</v>
      </c>
      <c r="E13" s="16">
        <v>205579</v>
      </c>
      <c r="F13" s="16">
        <v>409938</v>
      </c>
      <c r="G13" s="17">
        <f t="shared" si="0"/>
        <v>-47775</v>
      </c>
      <c r="H13" s="18">
        <f t="shared" si="1"/>
        <v>-0.10437763401957122</v>
      </c>
      <c r="I13" s="19"/>
    </row>
    <row r="14" spans="2:9" s="10" customFormat="1" ht="15">
      <c r="B14" s="15" t="s">
        <v>34</v>
      </c>
      <c r="C14" s="16">
        <v>438204</v>
      </c>
      <c r="D14" s="16">
        <v>50245</v>
      </c>
      <c r="E14" s="16">
        <v>14478</v>
      </c>
      <c r="F14" s="16">
        <v>152269</v>
      </c>
      <c r="G14" s="17">
        <f t="shared" si="0"/>
        <v>-285935</v>
      </c>
      <c r="H14" s="18">
        <f t="shared" si="1"/>
        <v>-0.65251572327044027</v>
      </c>
      <c r="I14" s="19"/>
    </row>
    <row r="15" spans="2:9" s="10" customFormat="1" ht="15">
      <c r="B15" s="15" t="s">
        <v>40</v>
      </c>
      <c r="C15" s="16">
        <v>397946</v>
      </c>
      <c r="D15" s="16">
        <v>66853</v>
      </c>
      <c r="E15" s="16">
        <v>20514</v>
      </c>
      <c r="F15" s="16">
        <v>211649</v>
      </c>
      <c r="G15" s="17">
        <f t="shared" si="0"/>
        <v>-186297</v>
      </c>
      <c r="H15" s="18">
        <f t="shared" si="1"/>
        <v>-0.46814643192795002</v>
      </c>
      <c r="I15" s="19"/>
    </row>
    <row r="16" spans="2:9" s="10" customFormat="1" ht="15">
      <c r="B16" s="15" t="s">
        <v>41</v>
      </c>
      <c r="C16" s="16">
        <v>389437</v>
      </c>
      <c r="D16" s="16">
        <v>39032</v>
      </c>
      <c r="E16" s="16">
        <v>16122</v>
      </c>
      <c r="F16" s="16">
        <v>83513</v>
      </c>
      <c r="G16" s="17">
        <f t="shared" si="0"/>
        <v>-305924</v>
      </c>
      <c r="H16" s="18">
        <f t="shared" si="1"/>
        <v>-0.78555453128490615</v>
      </c>
      <c r="I16" s="19"/>
    </row>
    <row r="17" spans="2:9" s="10" customFormat="1" ht="15">
      <c r="B17" s="15" t="s">
        <v>42</v>
      </c>
      <c r="C17" s="16">
        <v>378298</v>
      </c>
      <c r="D17" s="16">
        <v>191022</v>
      </c>
      <c r="E17" s="16">
        <v>240199</v>
      </c>
      <c r="F17" s="16">
        <v>329140</v>
      </c>
      <c r="G17" s="17">
        <f t="shared" si="0"/>
        <v>-49158</v>
      </c>
      <c r="H17" s="18">
        <f t="shared" si="1"/>
        <v>-0.1299451754965662</v>
      </c>
      <c r="I17" s="19"/>
    </row>
    <row r="18" spans="2:9" s="10" customFormat="1" ht="15">
      <c r="B18" s="15" t="s">
        <v>43</v>
      </c>
      <c r="C18" s="16">
        <v>357345</v>
      </c>
      <c r="D18" s="16">
        <v>133301</v>
      </c>
      <c r="E18" s="16">
        <v>102246</v>
      </c>
      <c r="F18" s="16">
        <v>103799</v>
      </c>
      <c r="G18" s="17">
        <f t="shared" si="0"/>
        <v>-253546</v>
      </c>
      <c r="H18" s="18">
        <f t="shared" si="1"/>
        <v>-0.70952720760049814</v>
      </c>
      <c r="I18" s="19"/>
    </row>
    <row r="19" spans="2:9" s="10" customFormat="1" ht="15">
      <c r="B19" s="15" t="s">
        <v>44</v>
      </c>
      <c r="C19" s="16">
        <v>275205</v>
      </c>
      <c r="D19" s="16">
        <v>53864</v>
      </c>
      <c r="E19" s="16">
        <v>53978</v>
      </c>
      <c r="F19" s="16">
        <v>227658</v>
      </c>
      <c r="G19" s="17">
        <f t="shared" si="0"/>
        <v>-47547</v>
      </c>
      <c r="H19" s="18">
        <f t="shared" si="1"/>
        <v>-0.17276939009102305</v>
      </c>
      <c r="I19" s="19"/>
    </row>
    <row r="20" spans="2:9" s="10" customFormat="1" ht="15">
      <c r="B20" s="15" t="s">
        <v>45</v>
      </c>
      <c r="C20" s="16">
        <v>261945</v>
      </c>
      <c r="D20" s="16">
        <v>13872</v>
      </c>
      <c r="E20" s="16">
        <v>3008</v>
      </c>
      <c r="F20" s="16">
        <v>29063</v>
      </c>
      <c r="G20" s="17">
        <f t="shared" si="0"/>
        <v>-232882</v>
      </c>
      <c r="H20" s="18">
        <f t="shared" si="1"/>
        <v>-0.88904922789135121</v>
      </c>
      <c r="I20" s="19"/>
    </row>
    <row r="21" spans="2:9" s="10" customFormat="1" ht="15">
      <c r="B21" s="15" t="s">
        <v>46</v>
      </c>
      <c r="C21" s="16">
        <v>248573</v>
      </c>
      <c r="D21" s="16">
        <v>75516</v>
      </c>
      <c r="E21" s="16">
        <v>92265</v>
      </c>
      <c r="F21" s="16">
        <v>220758</v>
      </c>
      <c r="G21" s="17">
        <f t="shared" si="0"/>
        <v>-27815</v>
      </c>
      <c r="H21" s="18">
        <f t="shared" si="1"/>
        <v>-0.11189871788166857</v>
      </c>
      <c r="I21" s="19"/>
    </row>
    <row r="22" spans="2:9" s="10" customFormat="1" ht="15">
      <c r="B22" s="15" t="s">
        <v>47</v>
      </c>
      <c r="C22" s="16">
        <v>238873</v>
      </c>
      <c r="D22" s="16">
        <v>31700</v>
      </c>
      <c r="E22" s="16">
        <v>21787</v>
      </c>
      <c r="F22" s="16">
        <v>175496</v>
      </c>
      <c r="G22" s="17">
        <f t="shared" ref="G22:G62" si="2">F22-C22</f>
        <v>-63377</v>
      </c>
      <c r="H22" s="18">
        <f t="shared" ref="H22:H62" si="3">G22/C22</f>
        <v>-0.26531671641416149</v>
      </c>
      <c r="I22" s="19"/>
    </row>
    <row r="23" spans="2:9" s="10" customFormat="1" ht="15">
      <c r="B23" s="15" t="s">
        <v>48</v>
      </c>
      <c r="C23" s="16">
        <v>197731</v>
      </c>
      <c r="D23" s="16">
        <v>24827</v>
      </c>
      <c r="E23" s="16">
        <v>67471</v>
      </c>
      <c r="F23" s="16">
        <v>187792</v>
      </c>
      <c r="G23" s="17">
        <f t="shared" si="2"/>
        <v>-9939</v>
      </c>
      <c r="H23" s="18">
        <f t="shared" si="3"/>
        <v>-5.0265259367524566E-2</v>
      </c>
      <c r="I23" s="19"/>
    </row>
    <row r="24" spans="2:9" s="10" customFormat="1" ht="15">
      <c r="B24" s="15" t="s">
        <v>49</v>
      </c>
      <c r="C24" s="16">
        <v>191765</v>
      </c>
      <c r="D24" s="16">
        <v>24606</v>
      </c>
      <c r="E24" s="16">
        <v>8384</v>
      </c>
      <c r="F24" s="16">
        <v>48393</v>
      </c>
      <c r="G24" s="17">
        <f t="shared" si="2"/>
        <v>-143372</v>
      </c>
      <c r="H24" s="18">
        <f t="shared" si="3"/>
        <v>-0.74764425207936802</v>
      </c>
      <c r="I24" s="19"/>
    </row>
    <row r="25" spans="2:9" s="10" customFormat="1" ht="15">
      <c r="B25" s="15" t="s">
        <v>50</v>
      </c>
      <c r="C25" s="16">
        <v>187147</v>
      </c>
      <c r="D25" s="16">
        <v>102052</v>
      </c>
      <c r="E25" s="16">
        <v>195998</v>
      </c>
      <c r="F25" s="16">
        <v>193070</v>
      </c>
      <c r="G25" s="17">
        <f t="shared" si="2"/>
        <v>5923</v>
      </c>
      <c r="H25" s="18">
        <f t="shared" si="3"/>
        <v>3.164891769571513E-2</v>
      </c>
      <c r="I25" s="19"/>
    </row>
    <row r="26" spans="2:9" s="10" customFormat="1" ht="15">
      <c r="B26" s="15" t="s">
        <v>51</v>
      </c>
      <c r="C26" s="16">
        <v>183045</v>
      </c>
      <c r="D26" s="16">
        <v>66421</v>
      </c>
      <c r="E26" s="16">
        <v>54132</v>
      </c>
      <c r="F26" s="16">
        <v>150212</v>
      </c>
      <c r="G26" s="17">
        <f t="shared" si="2"/>
        <v>-32833</v>
      </c>
      <c r="H26" s="18">
        <f t="shared" si="3"/>
        <v>-0.17937119287606873</v>
      </c>
      <c r="I26" s="19"/>
    </row>
    <row r="27" spans="2:9" s="10" customFormat="1" ht="15">
      <c r="B27" s="15" t="s">
        <v>52</v>
      </c>
      <c r="C27" s="16">
        <v>170569</v>
      </c>
      <c r="D27" s="16">
        <v>27612</v>
      </c>
      <c r="E27" s="16">
        <v>38043</v>
      </c>
      <c r="F27" s="16">
        <v>215851</v>
      </c>
      <c r="G27" s="17">
        <f t="shared" si="2"/>
        <v>45282</v>
      </c>
      <c r="H27" s="18">
        <f t="shared" si="3"/>
        <v>0.2654761416201068</v>
      </c>
      <c r="I27" s="19"/>
    </row>
    <row r="28" spans="2:9" s="10" customFormat="1" ht="15">
      <c r="B28" s="15" t="s">
        <v>28</v>
      </c>
      <c r="C28" s="16">
        <v>165000</v>
      </c>
      <c r="D28" s="16">
        <v>67969</v>
      </c>
      <c r="E28" s="16">
        <v>79956</v>
      </c>
      <c r="F28" s="16">
        <v>136538</v>
      </c>
      <c r="G28" s="17">
        <f t="shared" si="2"/>
        <v>-28462</v>
      </c>
      <c r="H28" s="18">
        <f t="shared" si="3"/>
        <v>-0.1724969696969697</v>
      </c>
      <c r="I28" s="19"/>
    </row>
    <row r="29" spans="2:9" s="10" customFormat="1" ht="15">
      <c r="B29" s="15" t="s">
        <v>53</v>
      </c>
      <c r="C29" s="16">
        <v>163070</v>
      </c>
      <c r="D29" s="16">
        <v>28669</v>
      </c>
      <c r="E29" s="16">
        <v>27927</v>
      </c>
      <c r="F29" s="16">
        <v>114199</v>
      </c>
      <c r="G29" s="17">
        <f t="shared" si="2"/>
        <v>-48871</v>
      </c>
      <c r="H29" s="18">
        <f t="shared" si="3"/>
        <v>-0.29969338320966454</v>
      </c>
      <c r="I29" s="19"/>
    </row>
    <row r="30" spans="2:9" s="10" customFormat="1" ht="15">
      <c r="B30" s="15" t="s">
        <v>54</v>
      </c>
      <c r="C30" s="16">
        <v>140309</v>
      </c>
      <c r="D30" s="16">
        <v>31808</v>
      </c>
      <c r="E30" s="16">
        <v>41523</v>
      </c>
      <c r="F30" s="16">
        <v>145567</v>
      </c>
      <c r="G30" s="17">
        <f t="shared" si="2"/>
        <v>5258</v>
      </c>
      <c r="H30" s="18">
        <f t="shared" si="3"/>
        <v>3.7474431433478964E-2</v>
      </c>
      <c r="I30" s="19"/>
    </row>
    <row r="31" spans="2:9" s="10" customFormat="1" ht="15">
      <c r="B31" s="15" t="s">
        <v>55</v>
      </c>
      <c r="C31" s="16">
        <v>135581</v>
      </c>
      <c r="D31" s="16">
        <v>59565</v>
      </c>
      <c r="E31" s="16">
        <v>77348</v>
      </c>
      <c r="F31" s="16">
        <v>130255</v>
      </c>
      <c r="G31" s="17">
        <f t="shared" si="2"/>
        <v>-5326</v>
      </c>
      <c r="H31" s="18">
        <f t="shared" si="3"/>
        <v>-3.9282790361481329E-2</v>
      </c>
      <c r="I31" s="19"/>
    </row>
    <row r="32" spans="2:9" s="10" customFormat="1" ht="15">
      <c r="B32" s="15" t="s">
        <v>56</v>
      </c>
      <c r="C32" s="16">
        <v>132496</v>
      </c>
      <c r="D32" s="16">
        <v>38865</v>
      </c>
      <c r="E32" s="16">
        <v>45277</v>
      </c>
      <c r="F32" s="16">
        <v>106867</v>
      </c>
      <c r="G32" s="17">
        <f t="shared" si="2"/>
        <v>-25629</v>
      </c>
      <c r="H32" s="18">
        <f t="shared" si="3"/>
        <v>-0.1934322545586282</v>
      </c>
      <c r="I32" s="19"/>
    </row>
    <row r="33" spans="2:9" s="10" customFormat="1" ht="15">
      <c r="B33" s="15" t="s">
        <v>57</v>
      </c>
      <c r="C33" s="16">
        <v>122886</v>
      </c>
      <c r="D33" s="16">
        <v>46763</v>
      </c>
      <c r="E33" s="16">
        <v>66093</v>
      </c>
      <c r="F33" s="16">
        <v>131219</v>
      </c>
      <c r="G33" s="17">
        <f t="shared" si="2"/>
        <v>8333</v>
      </c>
      <c r="H33" s="18">
        <f t="shared" si="3"/>
        <v>6.7810816529140824E-2</v>
      </c>
      <c r="I33" s="19"/>
    </row>
    <row r="34" spans="2:9" s="10" customFormat="1" ht="15">
      <c r="B34" s="15" t="s">
        <v>58</v>
      </c>
      <c r="C34" s="16">
        <v>116869</v>
      </c>
      <c r="D34" s="16">
        <v>50436</v>
      </c>
      <c r="E34" s="16">
        <v>60564</v>
      </c>
      <c r="F34" s="16">
        <v>108825</v>
      </c>
      <c r="G34" s="17">
        <f t="shared" si="2"/>
        <v>-8044</v>
      </c>
      <c r="H34" s="18">
        <f t="shared" si="3"/>
        <v>-6.8829201926943848E-2</v>
      </c>
      <c r="I34" s="19"/>
    </row>
    <row r="35" spans="2:9" s="10" customFormat="1" ht="15">
      <c r="B35" s="15" t="s">
        <v>59</v>
      </c>
      <c r="C35" s="16">
        <v>103788</v>
      </c>
      <c r="D35" s="16">
        <v>46659</v>
      </c>
      <c r="E35" s="16">
        <v>79097</v>
      </c>
      <c r="F35" s="16">
        <v>96235</v>
      </c>
      <c r="G35" s="17">
        <f t="shared" si="2"/>
        <v>-7553</v>
      </c>
      <c r="H35" s="18">
        <f t="shared" si="3"/>
        <v>-7.277334566616564E-2</v>
      </c>
      <c r="I35" s="19"/>
    </row>
    <row r="36" spans="2:9" s="10" customFormat="1" ht="15">
      <c r="B36" s="15" t="s">
        <v>60</v>
      </c>
      <c r="C36" s="16">
        <v>101332</v>
      </c>
      <c r="D36" s="16">
        <v>14870</v>
      </c>
      <c r="E36" s="16">
        <v>13612</v>
      </c>
      <c r="F36" s="16">
        <v>87626</v>
      </c>
      <c r="G36" s="17">
        <f t="shared" si="2"/>
        <v>-13706</v>
      </c>
      <c r="H36" s="18">
        <f t="shared" si="3"/>
        <v>-0.13525835866261399</v>
      </c>
      <c r="I36" s="19"/>
    </row>
    <row r="37" spans="2:9" s="10" customFormat="1" ht="15">
      <c r="B37" s="15" t="s">
        <v>61</v>
      </c>
      <c r="C37" s="16">
        <v>101032</v>
      </c>
      <c r="D37" s="16">
        <v>23063</v>
      </c>
      <c r="E37" s="16">
        <v>30191</v>
      </c>
      <c r="F37" s="16">
        <v>82512</v>
      </c>
      <c r="G37" s="17">
        <f t="shared" si="2"/>
        <v>-18520</v>
      </c>
      <c r="H37" s="18">
        <f t="shared" si="3"/>
        <v>-0.18330825876949877</v>
      </c>
      <c r="I37" s="19"/>
    </row>
    <row r="38" spans="2:9" s="10" customFormat="1" ht="15">
      <c r="B38" s="15" t="s">
        <v>62</v>
      </c>
      <c r="C38" s="16">
        <v>100699</v>
      </c>
      <c r="D38" s="16">
        <v>27765</v>
      </c>
      <c r="E38" s="16">
        <v>19388</v>
      </c>
      <c r="F38" s="16">
        <v>80670</v>
      </c>
      <c r="G38" s="17">
        <f t="shared" si="2"/>
        <v>-20029</v>
      </c>
      <c r="H38" s="18">
        <f t="shared" si="3"/>
        <v>-0.19889969115879999</v>
      </c>
      <c r="I38" s="19"/>
    </row>
    <row r="39" spans="2:9" s="10" customFormat="1" ht="15">
      <c r="B39" s="15" t="s">
        <v>63</v>
      </c>
      <c r="C39" s="16">
        <v>100134</v>
      </c>
      <c r="D39" s="16">
        <v>29356</v>
      </c>
      <c r="E39" s="16">
        <v>33069</v>
      </c>
      <c r="F39" s="16">
        <v>78031</v>
      </c>
      <c r="G39" s="17">
        <f t="shared" si="2"/>
        <v>-22103</v>
      </c>
      <c r="H39" s="18">
        <f t="shared" si="3"/>
        <v>-0.22073421615035851</v>
      </c>
      <c r="I39" s="19"/>
    </row>
    <row r="40" spans="2:9" s="10" customFormat="1" ht="15">
      <c r="B40" s="15" t="s">
        <v>64</v>
      </c>
      <c r="C40" s="16">
        <v>99742</v>
      </c>
      <c r="D40" s="16">
        <v>37354</v>
      </c>
      <c r="E40" s="16">
        <v>50404</v>
      </c>
      <c r="F40" s="16">
        <v>73971</v>
      </c>
      <c r="G40" s="17">
        <f t="shared" si="2"/>
        <v>-25771</v>
      </c>
      <c r="H40" s="18">
        <f t="shared" si="3"/>
        <v>-0.25837661165807785</v>
      </c>
      <c r="I40" s="19"/>
    </row>
    <row r="41" spans="2:9" s="10" customFormat="1" ht="15">
      <c r="B41" s="15" t="s">
        <v>65</v>
      </c>
      <c r="C41" s="16">
        <v>97317</v>
      </c>
      <c r="D41" s="16">
        <v>45466</v>
      </c>
      <c r="E41" s="16">
        <v>81174</v>
      </c>
      <c r="F41" s="16">
        <v>103703</v>
      </c>
      <c r="G41" s="17">
        <f t="shared" si="2"/>
        <v>6386</v>
      </c>
      <c r="H41" s="18">
        <f t="shared" si="3"/>
        <v>6.5620600717243641E-2</v>
      </c>
      <c r="I41" s="19"/>
    </row>
    <row r="42" spans="2:9" s="10" customFormat="1" ht="15">
      <c r="B42" s="15" t="s">
        <v>66</v>
      </c>
      <c r="C42" s="16">
        <v>91942</v>
      </c>
      <c r="D42" s="16">
        <v>30422</v>
      </c>
      <c r="E42" s="16">
        <v>31987</v>
      </c>
      <c r="F42" s="16">
        <v>88087</v>
      </c>
      <c r="G42" s="17">
        <f t="shared" si="2"/>
        <v>-3855</v>
      </c>
      <c r="H42" s="18">
        <f t="shared" si="3"/>
        <v>-4.1928607165386877E-2</v>
      </c>
      <c r="I42" s="19"/>
    </row>
    <row r="43" spans="2:9" s="10" customFormat="1" ht="15">
      <c r="B43" s="15" t="s">
        <v>67</v>
      </c>
      <c r="C43" s="16">
        <v>90675</v>
      </c>
      <c r="D43" s="16">
        <v>12738</v>
      </c>
      <c r="E43" s="16">
        <v>8506</v>
      </c>
      <c r="F43" s="16">
        <v>103144</v>
      </c>
      <c r="G43" s="17">
        <f t="shared" si="2"/>
        <v>12469</v>
      </c>
      <c r="H43" s="18">
        <f t="shared" si="3"/>
        <v>0.13751309622277363</v>
      </c>
      <c r="I43" s="19"/>
    </row>
    <row r="44" spans="2:9" s="10" customFormat="1" ht="15">
      <c r="B44" s="15" t="s">
        <v>68</v>
      </c>
      <c r="C44" s="16">
        <v>90336</v>
      </c>
      <c r="D44" s="16">
        <v>20332</v>
      </c>
      <c r="E44" s="16">
        <v>29078</v>
      </c>
      <c r="F44" s="16">
        <v>85585</v>
      </c>
      <c r="G44" s="17">
        <f t="shared" si="2"/>
        <v>-4751</v>
      </c>
      <c r="H44" s="18">
        <f t="shared" si="3"/>
        <v>-5.259254339355296E-2</v>
      </c>
      <c r="I44" s="19"/>
    </row>
    <row r="45" spans="2:9" s="10" customFormat="1" ht="15">
      <c r="B45" s="15" t="s">
        <v>69</v>
      </c>
      <c r="C45" s="16">
        <v>82780</v>
      </c>
      <c r="D45" s="16">
        <v>29696</v>
      </c>
      <c r="E45" s="16">
        <v>40315</v>
      </c>
      <c r="F45" s="16">
        <v>79346</v>
      </c>
      <c r="G45" s="17">
        <f t="shared" si="2"/>
        <v>-3434</v>
      </c>
      <c r="H45" s="18">
        <f t="shared" si="3"/>
        <v>-4.1483450108721912E-2</v>
      </c>
      <c r="I45" s="19"/>
    </row>
    <row r="46" spans="2:9" s="10" customFormat="1" ht="15">
      <c r="B46" s="15" t="s">
        <v>70</v>
      </c>
      <c r="C46" s="16">
        <v>81291</v>
      </c>
      <c r="D46" s="16">
        <v>25175</v>
      </c>
      <c r="E46" s="16">
        <v>26064</v>
      </c>
      <c r="F46" s="16">
        <v>68417</v>
      </c>
      <c r="G46" s="17">
        <f t="shared" si="2"/>
        <v>-12874</v>
      </c>
      <c r="H46" s="18">
        <f t="shared" si="3"/>
        <v>-0.15836931517634179</v>
      </c>
      <c r="I46" s="19"/>
    </row>
    <row r="47" spans="2:9" s="10" customFormat="1" ht="15">
      <c r="B47" s="15" t="s">
        <v>71</v>
      </c>
      <c r="C47" s="16">
        <v>78502</v>
      </c>
      <c r="D47" s="16">
        <v>26020</v>
      </c>
      <c r="E47" s="16">
        <v>37742</v>
      </c>
      <c r="F47" s="16">
        <v>78772</v>
      </c>
      <c r="G47" s="17">
        <f t="shared" si="2"/>
        <v>270</v>
      </c>
      <c r="H47" s="18">
        <f t="shared" si="3"/>
        <v>3.4394028177626049E-3</v>
      </c>
      <c r="I47" s="19"/>
    </row>
    <row r="48" spans="2:9" s="10" customFormat="1" ht="15">
      <c r="B48" s="15" t="s">
        <v>72</v>
      </c>
      <c r="C48" s="16">
        <v>59211</v>
      </c>
      <c r="D48" s="16">
        <v>11523</v>
      </c>
      <c r="E48" s="16">
        <v>10665</v>
      </c>
      <c r="F48" s="16">
        <v>42515</v>
      </c>
      <c r="G48" s="17">
        <f t="shared" si="2"/>
        <v>-16696</v>
      </c>
      <c r="H48" s="18">
        <f t="shared" si="3"/>
        <v>-0.28197463309182413</v>
      </c>
      <c r="I48" s="19"/>
    </row>
    <row r="49" spans="2:9" s="10" customFormat="1" ht="15">
      <c r="B49" s="15" t="s">
        <v>73</v>
      </c>
      <c r="C49" s="16">
        <v>54052</v>
      </c>
      <c r="D49" s="16">
        <v>19004</v>
      </c>
      <c r="E49" s="16">
        <v>23496</v>
      </c>
      <c r="F49" s="16">
        <v>49656</v>
      </c>
      <c r="G49" s="17">
        <f t="shared" si="2"/>
        <v>-4396</v>
      </c>
      <c r="H49" s="18">
        <f t="shared" si="3"/>
        <v>-8.1329090505439211E-2</v>
      </c>
      <c r="I49" s="19"/>
    </row>
    <row r="50" spans="2:9" s="10" customFormat="1" ht="15">
      <c r="B50" s="15" t="s">
        <v>74</v>
      </c>
      <c r="C50" s="16">
        <v>49753</v>
      </c>
      <c r="D50" s="16">
        <v>9220</v>
      </c>
      <c r="E50" s="16">
        <v>8727</v>
      </c>
      <c r="F50" s="16">
        <v>35823</v>
      </c>
      <c r="G50" s="17">
        <f t="shared" si="2"/>
        <v>-13930</v>
      </c>
      <c r="H50" s="18">
        <f t="shared" si="3"/>
        <v>-0.27998311659598418</v>
      </c>
      <c r="I50" s="19"/>
    </row>
    <row r="51" spans="2:9" s="10" customFormat="1" ht="15">
      <c r="B51" s="15" t="s">
        <v>75</v>
      </c>
      <c r="C51" s="16">
        <v>49193</v>
      </c>
      <c r="D51" s="16">
        <v>22517</v>
      </c>
      <c r="E51" s="16">
        <v>32163</v>
      </c>
      <c r="F51" s="16">
        <v>60810</v>
      </c>
      <c r="G51" s="17">
        <f t="shared" si="2"/>
        <v>11617</v>
      </c>
      <c r="H51" s="18">
        <f t="shared" si="3"/>
        <v>0.2361514849673734</v>
      </c>
      <c r="I51" s="19"/>
    </row>
    <row r="52" spans="2:9" s="10" customFormat="1" ht="15">
      <c r="B52" s="15" t="s">
        <v>76</v>
      </c>
      <c r="C52" s="16">
        <v>46041</v>
      </c>
      <c r="D52" s="16">
        <v>7937</v>
      </c>
      <c r="E52" s="16">
        <v>6822</v>
      </c>
      <c r="F52" s="16">
        <v>41529</v>
      </c>
      <c r="G52" s="17">
        <f t="shared" si="2"/>
        <v>-4512</v>
      </c>
      <c r="H52" s="18">
        <f t="shared" si="3"/>
        <v>-9.7999609044112854E-2</v>
      </c>
      <c r="I52" s="19"/>
    </row>
    <row r="53" spans="2:9" s="10" customFormat="1" ht="15">
      <c r="B53" s="15" t="s">
        <v>77</v>
      </c>
      <c r="C53" s="16">
        <v>44547</v>
      </c>
      <c r="D53" s="16">
        <v>24229</v>
      </c>
      <c r="E53" s="16">
        <v>29718</v>
      </c>
      <c r="F53" s="16">
        <v>38919</v>
      </c>
      <c r="G53" s="17">
        <f t="shared" si="2"/>
        <v>-5628</v>
      </c>
      <c r="H53" s="18">
        <f t="shared" si="3"/>
        <v>-0.1263384739713112</v>
      </c>
      <c r="I53" s="19"/>
    </row>
    <row r="54" spans="2:9" s="10" customFormat="1" ht="15">
      <c r="B54" s="15" t="s">
        <v>78</v>
      </c>
      <c r="C54" s="16">
        <v>39834</v>
      </c>
      <c r="D54" s="16">
        <v>10305</v>
      </c>
      <c r="E54" s="16">
        <v>12643</v>
      </c>
      <c r="F54" s="16">
        <v>33653</v>
      </c>
      <c r="G54" s="17">
        <f t="shared" si="2"/>
        <v>-6181</v>
      </c>
      <c r="H54" s="18">
        <f t="shared" si="3"/>
        <v>-0.15516895114726115</v>
      </c>
      <c r="I54" s="19"/>
    </row>
    <row r="55" spans="2:9" s="10" customFormat="1" ht="15">
      <c r="B55" s="15" t="s">
        <v>79</v>
      </c>
      <c r="C55" s="16">
        <v>38378</v>
      </c>
      <c r="D55" s="16">
        <v>17823</v>
      </c>
      <c r="E55" s="16">
        <v>26598</v>
      </c>
      <c r="F55" s="16">
        <v>44253</v>
      </c>
      <c r="G55" s="17">
        <f t="shared" si="2"/>
        <v>5875</v>
      </c>
      <c r="H55" s="18">
        <f t="shared" si="3"/>
        <v>0.15308249517952993</v>
      </c>
      <c r="I55" s="19"/>
    </row>
    <row r="56" spans="2:9" s="10" customFormat="1" ht="15">
      <c r="B56" s="15" t="s">
        <v>80</v>
      </c>
      <c r="C56" s="16">
        <v>30590</v>
      </c>
      <c r="D56" s="16">
        <v>10530</v>
      </c>
      <c r="E56" s="16">
        <v>13356</v>
      </c>
      <c r="F56" s="16">
        <v>24815</v>
      </c>
      <c r="G56" s="17">
        <f t="shared" si="2"/>
        <v>-5775</v>
      </c>
      <c r="H56" s="18">
        <f t="shared" si="3"/>
        <v>-0.18878718535469108</v>
      </c>
      <c r="I56" s="19"/>
    </row>
    <row r="57" spans="2:9" s="10" customFormat="1" ht="15">
      <c r="B57" s="15" t="s">
        <v>81</v>
      </c>
      <c r="C57" s="16">
        <v>30056</v>
      </c>
      <c r="D57" s="16">
        <v>12621</v>
      </c>
      <c r="E57" s="16">
        <v>17210</v>
      </c>
      <c r="F57" s="16">
        <v>31083</v>
      </c>
      <c r="G57" s="17">
        <f t="shared" si="2"/>
        <v>1027</v>
      </c>
      <c r="H57" s="18">
        <f t="shared" si="3"/>
        <v>3.4169550173010384E-2</v>
      </c>
      <c r="I57" s="19"/>
    </row>
    <row r="58" spans="2:9" s="10" customFormat="1" ht="15">
      <c r="B58" s="15" t="s">
        <v>82</v>
      </c>
      <c r="C58" s="16">
        <v>29891</v>
      </c>
      <c r="D58" s="16">
        <v>12444</v>
      </c>
      <c r="E58" s="16">
        <v>16569</v>
      </c>
      <c r="F58" s="16">
        <v>26897</v>
      </c>
      <c r="G58" s="17">
        <f t="shared" si="2"/>
        <v>-2994</v>
      </c>
      <c r="H58" s="18">
        <f t="shared" si="3"/>
        <v>-0.10016392894182195</v>
      </c>
      <c r="I58" s="19"/>
    </row>
    <row r="59" spans="2:9" s="10" customFormat="1" ht="15">
      <c r="B59" s="15" t="s">
        <v>83</v>
      </c>
      <c r="C59" s="16">
        <v>29503</v>
      </c>
      <c r="D59" s="16">
        <v>25262</v>
      </c>
      <c r="E59" s="16">
        <v>38369</v>
      </c>
      <c r="F59" s="16">
        <v>33763</v>
      </c>
      <c r="G59" s="17">
        <f t="shared" si="2"/>
        <v>4260</v>
      </c>
      <c r="H59" s="18">
        <f t="shared" si="3"/>
        <v>0.14439209571907941</v>
      </c>
      <c r="I59" s="19"/>
    </row>
    <row r="60" spans="2:9" s="10" customFormat="1" ht="15">
      <c r="B60" s="15" t="s">
        <v>84</v>
      </c>
      <c r="C60" s="16">
        <v>15312</v>
      </c>
      <c r="D60" s="16">
        <v>4244</v>
      </c>
      <c r="E60" s="16">
        <v>4749</v>
      </c>
      <c r="F60" s="16">
        <v>7919</v>
      </c>
      <c r="G60" s="17">
        <f t="shared" si="2"/>
        <v>-7393</v>
      </c>
      <c r="H60" s="18">
        <f t="shared" si="3"/>
        <v>-0.48282392894461862</v>
      </c>
      <c r="I60" s="19"/>
    </row>
    <row r="61" spans="2:9" s="10" customFormat="1" ht="15">
      <c r="B61" s="15" t="s">
        <v>85</v>
      </c>
      <c r="C61" s="16">
        <v>14560</v>
      </c>
      <c r="D61" s="16">
        <v>3406</v>
      </c>
      <c r="E61" s="16">
        <v>4478</v>
      </c>
      <c r="F61" s="16">
        <v>12676</v>
      </c>
      <c r="G61" s="17">
        <f t="shared" si="2"/>
        <v>-1884</v>
      </c>
      <c r="H61" s="18">
        <f t="shared" si="3"/>
        <v>-0.12939560439560441</v>
      </c>
      <c r="I61" s="19"/>
    </row>
    <row r="62" spans="2:9" s="10" customFormat="1" ht="15">
      <c r="B62" s="15" t="s">
        <v>19</v>
      </c>
      <c r="C62" s="16">
        <v>17922428</v>
      </c>
      <c r="D62" s="16">
        <v>16389391</v>
      </c>
      <c r="E62" s="16">
        <v>20960665</v>
      </c>
      <c r="F62" s="16">
        <v>21062223</v>
      </c>
      <c r="G62" s="17">
        <f t="shared" si="2"/>
        <v>3139795</v>
      </c>
      <c r="H62" s="18">
        <f t="shared" si="3"/>
        <v>0.17518803813858255</v>
      </c>
      <c r="I62" s="19"/>
    </row>
    <row r="63" spans="2:9" s="10" customFormat="1"/>
    <row r="68" spans="2:16">
      <c r="B68" s="20" t="s">
        <v>86</v>
      </c>
      <c r="C68" s="20"/>
      <c r="D68" s="20"/>
      <c r="E68" s="20"/>
      <c r="F68" s="20"/>
      <c r="G68" s="20"/>
      <c r="H68" s="20"/>
      <c r="J68" s="20" t="s">
        <v>87</v>
      </c>
      <c r="K68" s="20"/>
      <c r="L68" s="20"/>
      <c r="M68" s="20"/>
      <c r="N68" s="20"/>
      <c r="O68" s="20"/>
      <c r="P68" s="20"/>
    </row>
    <row r="69" spans="2:16" ht="60">
      <c r="B69" s="22"/>
      <c r="C69" s="23">
        <v>2019</v>
      </c>
      <c r="D69" s="23">
        <v>2020</v>
      </c>
      <c r="E69" s="23">
        <v>2021</v>
      </c>
      <c r="F69" s="23">
        <v>2022</v>
      </c>
      <c r="G69" s="22" t="s">
        <v>36</v>
      </c>
      <c r="H69" s="22" t="s">
        <v>37</v>
      </c>
      <c r="J69" s="22"/>
      <c r="K69" s="23">
        <v>2019</v>
      </c>
      <c r="L69" s="23">
        <v>2020</v>
      </c>
      <c r="M69" s="23">
        <v>2021</v>
      </c>
      <c r="N69" s="23">
        <v>2022</v>
      </c>
      <c r="O69" s="22" t="s">
        <v>36</v>
      </c>
      <c r="P69" s="22" t="s">
        <v>37</v>
      </c>
    </row>
    <row r="70" spans="2:16" ht="15">
      <c r="B70" s="24" t="s">
        <v>19</v>
      </c>
      <c r="C70" s="25">
        <v>1303915</v>
      </c>
      <c r="D70" s="25">
        <v>1079804</v>
      </c>
      <c r="E70" s="25">
        <v>1425421</v>
      </c>
      <c r="F70" s="25">
        <v>1466634</v>
      </c>
      <c r="G70" s="17">
        <f t="shared" ref="G70" si="4">F70-C70</f>
        <v>162719</v>
      </c>
      <c r="H70" s="18">
        <f t="shared" ref="H70" si="5">G70/C70</f>
        <v>0.12479264369226521</v>
      </c>
      <c r="I70" s="19"/>
      <c r="J70" s="24" t="s">
        <v>19</v>
      </c>
      <c r="K70" s="25">
        <v>9341709</v>
      </c>
      <c r="L70" s="25">
        <v>10485207</v>
      </c>
      <c r="M70" s="25">
        <v>11689858</v>
      </c>
      <c r="N70" s="25">
        <v>11061546</v>
      </c>
      <c r="O70" s="17">
        <f t="shared" ref="O70:O129" si="6">N70-K70</f>
        <v>1719837</v>
      </c>
      <c r="P70" s="18">
        <f t="shared" ref="P70:P129" si="7">O70/K70</f>
        <v>0.18410303724939409</v>
      </c>
    </row>
    <row r="71" spans="2:16" ht="15">
      <c r="B71" s="24" t="s">
        <v>23</v>
      </c>
      <c r="C71" s="25">
        <v>299222</v>
      </c>
      <c r="D71" s="25">
        <v>85011</v>
      </c>
      <c r="E71" s="25">
        <v>208990</v>
      </c>
      <c r="F71" s="25">
        <v>267364</v>
      </c>
      <c r="G71" s="17">
        <f t="shared" ref="G71:G129" si="8">F71-C71</f>
        <v>-31858</v>
      </c>
      <c r="H71" s="18">
        <f t="shared" ref="H71:H129" si="9">G71/C71</f>
        <v>-0.10646944409167775</v>
      </c>
      <c r="J71" s="24" t="s">
        <v>23</v>
      </c>
      <c r="K71" s="25">
        <v>1998342</v>
      </c>
      <c r="L71" s="25">
        <v>1249668</v>
      </c>
      <c r="M71" s="25">
        <v>1809698</v>
      </c>
      <c r="N71" s="25">
        <v>1961011</v>
      </c>
      <c r="O71" s="17">
        <f t="shared" si="6"/>
        <v>-37331</v>
      </c>
      <c r="P71" s="18">
        <f t="shared" si="7"/>
        <v>-1.868098653783987E-2</v>
      </c>
    </row>
    <row r="72" spans="2:16" ht="15">
      <c r="B72" s="24" t="s">
        <v>30</v>
      </c>
      <c r="C72" s="25">
        <v>155330</v>
      </c>
      <c r="D72" s="25">
        <v>8810</v>
      </c>
      <c r="E72" s="25">
        <v>85402</v>
      </c>
      <c r="F72" s="25">
        <v>185045</v>
      </c>
      <c r="G72" s="17">
        <f t="shared" si="8"/>
        <v>29715</v>
      </c>
      <c r="H72" s="18">
        <f t="shared" si="9"/>
        <v>0.19130238846327174</v>
      </c>
      <c r="J72" s="24" t="s">
        <v>30</v>
      </c>
      <c r="K72" s="25">
        <v>1399840</v>
      </c>
      <c r="L72" s="25">
        <v>70480</v>
      </c>
      <c r="M72" s="25">
        <v>540246</v>
      </c>
      <c r="N72" s="25">
        <v>1442702</v>
      </c>
      <c r="O72" s="17">
        <f t="shared" si="6"/>
        <v>42862</v>
      </c>
      <c r="P72" s="18">
        <f t="shared" si="7"/>
        <v>3.0619213624414218E-2</v>
      </c>
    </row>
    <row r="73" spans="2:16" ht="15">
      <c r="B73" s="24" t="s">
        <v>24</v>
      </c>
      <c r="C73" s="25">
        <v>129728</v>
      </c>
      <c r="D73" s="25">
        <v>19081</v>
      </c>
      <c r="E73" s="25">
        <v>56553</v>
      </c>
      <c r="F73" s="25">
        <v>139445</v>
      </c>
      <c r="G73" s="17">
        <f t="shared" si="8"/>
        <v>9717</v>
      </c>
      <c r="H73" s="18">
        <f t="shared" si="9"/>
        <v>7.4902873704982734E-2</v>
      </c>
      <c r="J73" s="24" t="s">
        <v>24</v>
      </c>
      <c r="K73" s="25">
        <v>794974</v>
      </c>
      <c r="L73" s="25">
        <v>145910</v>
      </c>
      <c r="M73" s="25">
        <v>278959</v>
      </c>
      <c r="N73" s="25">
        <v>712385</v>
      </c>
      <c r="O73" s="17">
        <f t="shared" si="6"/>
        <v>-82589</v>
      </c>
      <c r="P73" s="18">
        <f t="shared" si="7"/>
        <v>-0.10388893221665112</v>
      </c>
    </row>
    <row r="74" spans="2:16" ht="15">
      <c r="B74" s="24" t="s">
        <v>25</v>
      </c>
      <c r="C74" s="25">
        <v>105730</v>
      </c>
      <c r="D74" s="25">
        <v>67324</v>
      </c>
      <c r="E74" s="25">
        <v>99561</v>
      </c>
      <c r="F74" s="25">
        <v>116778</v>
      </c>
      <c r="G74" s="17">
        <f t="shared" si="8"/>
        <v>11048</v>
      </c>
      <c r="H74" s="18">
        <f t="shared" si="9"/>
        <v>0.10449257542797692</v>
      </c>
      <c r="J74" s="24" t="s">
        <v>31</v>
      </c>
      <c r="K74" s="25">
        <v>789775</v>
      </c>
      <c r="L74" s="25">
        <v>10891</v>
      </c>
      <c r="M74" s="25">
        <v>27829</v>
      </c>
      <c r="N74" s="25">
        <v>81625</v>
      </c>
      <c r="O74" s="17">
        <f t="shared" si="6"/>
        <v>-708150</v>
      </c>
      <c r="P74" s="18">
        <f t="shared" si="7"/>
        <v>-0.89664777943085061</v>
      </c>
    </row>
    <row r="75" spans="2:16" ht="15">
      <c r="B75" s="24" t="s">
        <v>26</v>
      </c>
      <c r="C75" s="25">
        <v>85312</v>
      </c>
      <c r="D75" s="25">
        <v>21283</v>
      </c>
      <c r="E75" s="25">
        <v>58967</v>
      </c>
      <c r="F75" s="25">
        <v>93957</v>
      </c>
      <c r="G75" s="17">
        <f t="shared" si="8"/>
        <v>8645</v>
      </c>
      <c r="H75" s="18">
        <f t="shared" si="9"/>
        <v>0.10133392723180795</v>
      </c>
      <c r="J75" s="24" t="s">
        <v>25</v>
      </c>
      <c r="K75" s="25">
        <v>654565</v>
      </c>
      <c r="L75" s="25">
        <v>473828</v>
      </c>
      <c r="M75" s="25">
        <v>653892</v>
      </c>
      <c r="N75" s="25">
        <v>733151</v>
      </c>
      <c r="O75" s="17">
        <f t="shared" si="6"/>
        <v>78586</v>
      </c>
      <c r="P75" s="18">
        <f t="shared" si="7"/>
        <v>0.12005835936843552</v>
      </c>
    </row>
    <row r="76" spans="2:16" ht="15">
      <c r="B76" s="24" t="s">
        <v>31</v>
      </c>
      <c r="C76" s="25">
        <v>68181</v>
      </c>
      <c r="D76" s="25">
        <v>1500</v>
      </c>
      <c r="E76" s="25">
        <v>5487</v>
      </c>
      <c r="F76" s="25">
        <v>15276</v>
      </c>
      <c r="G76" s="17">
        <f t="shared" si="8"/>
        <v>-52905</v>
      </c>
      <c r="H76" s="18">
        <f t="shared" si="9"/>
        <v>-0.77594931139173673</v>
      </c>
      <c r="J76" s="24" t="s">
        <v>32</v>
      </c>
      <c r="K76" s="25">
        <v>589988</v>
      </c>
      <c r="L76" s="25">
        <v>21642</v>
      </c>
      <c r="M76" s="25">
        <v>403396</v>
      </c>
      <c r="N76" s="25">
        <v>600925</v>
      </c>
      <c r="O76" s="17">
        <f t="shared" si="6"/>
        <v>10937</v>
      </c>
      <c r="P76" s="18">
        <f t="shared" si="7"/>
        <v>1.8537665172850975E-2</v>
      </c>
    </row>
    <row r="77" spans="2:16" ht="15">
      <c r="B77" s="24" t="s">
        <v>38</v>
      </c>
      <c r="C77" s="25">
        <v>48118</v>
      </c>
      <c r="D77" s="25">
        <v>19182</v>
      </c>
      <c r="E77" s="25">
        <v>23200</v>
      </c>
      <c r="F77" s="25">
        <v>32786</v>
      </c>
      <c r="G77" s="17">
        <f t="shared" si="8"/>
        <v>-15332</v>
      </c>
      <c r="H77" s="18">
        <f t="shared" si="9"/>
        <v>-0.31863335965750861</v>
      </c>
      <c r="J77" s="24" t="s">
        <v>26</v>
      </c>
      <c r="K77" s="25">
        <v>465817</v>
      </c>
      <c r="L77" s="25">
        <v>231843</v>
      </c>
      <c r="M77" s="25">
        <v>379926</v>
      </c>
      <c r="N77" s="25">
        <v>476862</v>
      </c>
      <c r="O77" s="17">
        <f t="shared" si="6"/>
        <v>11045</v>
      </c>
      <c r="P77" s="18">
        <f t="shared" si="7"/>
        <v>2.3711028150539805E-2</v>
      </c>
    </row>
    <row r="78" spans="2:16" ht="15">
      <c r="B78" s="24" t="s">
        <v>27</v>
      </c>
      <c r="C78" s="25">
        <v>47892</v>
      </c>
      <c r="D78" s="25">
        <v>17556</v>
      </c>
      <c r="E78" s="25">
        <v>33573</v>
      </c>
      <c r="F78" s="25">
        <v>43654</v>
      </c>
      <c r="G78" s="17">
        <f t="shared" si="8"/>
        <v>-4238</v>
      </c>
      <c r="H78" s="18">
        <f t="shared" si="9"/>
        <v>-8.8490770901194352E-2</v>
      </c>
      <c r="J78" s="24" t="s">
        <v>27</v>
      </c>
      <c r="K78" s="25">
        <v>341465</v>
      </c>
      <c r="L78" s="25">
        <v>224836</v>
      </c>
      <c r="M78" s="25">
        <v>347166</v>
      </c>
      <c r="N78" s="25">
        <v>399000</v>
      </c>
      <c r="O78" s="17">
        <f t="shared" si="6"/>
        <v>57535</v>
      </c>
      <c r="P78" s="18">
        <f t="shared" si="7"/>
        <v>0.16849457484661678</v>
      </c>
    </row>
    <row r="79" spans="2:16" ht="15">
      <c r="B79" s="24" t="s">
        <v>32</v>
      </c>
      <c r="C79" s="25">
        <v>44348</v>
      </c>
      <c r="D79" s="25">
        <v>3143</v>
      </c>
      <c r="E79" s="25">
        <v>42368</v>
      </c>
      <c r="F79" s="25">
        <v>48991</v>
      </c>
      <c r="G79" s="17">
        <f t="shared" si="8"/>
        <v>4643</v>
      </c>
      <c r="H79" s="18">
        <f t="shared" si="9"/>
        <v>0.10469468747181383</v>
      </c>
      <c r="J79" s="24" t="s">
        <v>33</v>
      </c>
      <c r="K79" s="25">
        <v>339820</v>
      </c>
      <c r="L79" s="25">
        <v>8722</v>
      </c>
      <c r="M79" s="25">
        <v>67584</v>
      </c>
      <c r="N79" s="25">
        <v>230932</v>
      </c>
      <c r="O79" s="17">
        <f t="shared" si="6"/>
        <v>-108888</v>
      </c>
      <c r="P79" s="18">
        <f t="shared" si="7"/>
        <v>-0.32042846212700843</v>
      </c>
    </row>
    <row r="80" spans="2:16" ht="15">
      <c r="B80" s="24" t="s">
        <v>39</v>
      </c>
      <c r="C80" s="25">
        <v>41951</v>
      </c>
      <c r="D80" s="25">
        <v>6554</v>
      </c>
      <c r="E80" s="25">
        <v>29300</v>
      </c>
      <c r="F80" s="25">
        <v>46519</v>
      </c>
      <c r="G80" s="17">
        <f t="shared" si="8"/>
        <v>4568</v>
      </c>
      <c r="H80" s="18">
        <f t="shared" si="9"/>
        <v>0.1088889418607423</v>
      </c>
      <c r="J80" s="24" t="s">
        <v>38</v>
      </c>
      <c r="K80" s="25">
        <v>319343</v>
      </c>
      <c r="L80" s="25">
        <v>206582</v>
      </c>
      <c r="M80" s="25">
        <v>288610</v>
      </c>
      <c r="N80" s="25">
        <v>314773</v>
      </c>
      <c r="O80" s="17">
        <f t="shared" si="6"/>
        <v>-4570</v>
      </c>
      <c r="P80" s="18">
        <f t="shared" si="7"/>
        <v>-1.4310631515329911E-2</v>
      </c>
    </row>
    <row r="81" spans="2:16" ht="15">
      <c r="B81" s="24" t="s">
        <v>40</v>
      </c>
      <c r="C81" s="25">
        <v>37812</v>
      </c>
      <c r="D81" s="25">
        <v>1190</v>
      </c>
      <c r="E81" s="25">
        <v>3499</v>
      </c>
      <c r="F81" s="25">
        <v>35244</v>
      </c>
      <c r="G81" s="17">
        <f t="shared" si="8"/>
        <v>-2568</v>
      </c>
      <c r="H81" s="18">
        <f t="shared" si="9"/>
        <v>-6.7914947635671213E-2</v>
      </c>
      <c r="J81" s="24" t="s">
        <v>39</v>
      </c>
      <c r="K81" s="25">
        <v>263194</v>
      </c>
      <c r="L81" s="25">
        <v>44773</v>
      </c>
      <c r="M81" s="25">
        <v>161791</v>
      </c>
      <c r="N81" s="25">
        <v>258187</v>
      </c>
      <c r="O81" s="17">
        <f t="shared" si="6"/>
        <v>-5007</v>
      </c>
      <c r="P81" s="18">
        <f t="shared" si="7"/>
        <v>-1.9023989908584543E-2</v>
      </c>
    </row>
    <row r="82" spans="2:16" ht="15">
      <c r="B82" s="24" t="s">
        <v>43</v>
      </c>
      <c r="C82" s="25">
        <v>32904</v>
      </c>
      <c r="D82" s="25">
        <v>7372</v>
      </c>
      <c r="E82" s="25">
        <v>12414</v>
      </c>
      <c r="F82" s="25">
        <v>10666</v>
      </c>
      <c r="G82" s="17">
        <f t="shared" si="8"/>
        <v>-22238</v>
      </c>
      <c r="H82" s="18">
        <f t="shared" si="9"/>
        <v>-0.67584488208120597</v>
      </c>
      <c r="J82" s="24" t="s">
        <v>34</v>
      </c>
      <c r="K82" s="25">
        <v>244868</v>
      </c>
      <c r="L82" s="25">
        <v>3768</v>
      </c>
      <c r="M82" s="25">
        <v>12483</v>
      </c>
      <c r="N82" s="25">
        <v>106827</v>
      </c>
      <c r="O82" s="17">
        <f t="shared" si="6"/>
        <v>-138041</v>
      </c>
      <c r="P82" s="18">
        <f t="shared" si="7"/>
        <v>-0.56373638041720442</v>
      </c>
    </row>
    <row r="83" spans="2:16" ht="15">
      <c r="B83" s="24" t="s">
        <v>52</v>
      </c>
      <c r="C83" s="25">
        <v>28660</v>
      </c>
      <c r="D83" s="25">
        <v>683</v>
      </c>
      <c r="E83" s="25">
        <v>17105</v>
      </c>
      <c r="F83" s="25">
        <v>45283</v>
      </c>
      <c r="G83" s="17">
        <f t="shared" si="8"/>
        <v>16623</v>
      </c>
      <c r="H83" s="18">
        <f t="shared" si="9"/>
        <v>0.58000697836706205</v>
      </c>
      <c r="J83" s="24" t="s">
        <v>41</v>
      </c>
      <c r="K83" s="25">
        <v>240195</v>
      </c>
      <c r="L83" s="25">
        <v>8912</v>
      </c>
      <c r="M83" s="25">
        <v>12560</v>
      </c>
      <c r="N83" s="25">
        <v>59753</v>
      </c>
      <c r="O83" s="17">
        <f t="shared" si="6"/>
        <v>-180442</v>
      </c>
      <c r="P83" s="18">
        <f t="shared" si="7"/>
        <v>-0.75123129124253207</v>
      </c>
    </row>
    <row r="84" spans="2:16" ht="15">
      <c r="B84" s="24" t="s">
        <v>33</v>
      </c>
      <c r="C84" s="25">
        <v>26446</v>
      </c>
      <c r="D84" s="25">
        <v>1243</v>
      </c>
      <c r="E84" s="25">
        <v>11015</v>
      </c>
      <c r="F84" s="25">
        <v>25975</v>
      </c>
      <c r="G84" s="17">
        <f t="shared" si="8"/>
        <v>-471</v>
      </c>
      <c r="H84" s="18">
        <f t="shared" si="9"/>
        <v>-1.7809876729940256E-2</v>
      </c>
      <c r="J84" s="24" t="s">
        <v>40</v>
      </c>
      <c r="K84" s="25">
        <v>221947</v>
      </c>
      <c r="L84" s="25">
        <v>7456</v>
      </c>
      <c r="M84" s="25">
        <v>15119</v>
      </c>
      <c r="N84" s="25">
        <v>152745</v>
      </c>
      <c r="O84" s="17">
        <f t="shared" si="6"/>
        <v>-69202</v>
      </c>
      <c r="P84" s="18">
        <f t="shared" si="7"/>
        <v>-0.31179515830355897</v>
      </c>
    </row>
    <row r="85" spans="2:16" ht="15">
      <c r="B85" s="24" t="s">
        <v>46</v>
      </c>
      <c r="C85" s="25">
        <v>22457</v>
      </c>
      <c r="D85" s="25">
        <v>1162</v>
      </c>
      <c r="E85" s="25">
        <v>18519</v>
      </c>
      <c r="F85" s="25">
        <v>20546</v>
      </c>
      <c r="G85" s="17">
        <f t="shared" si="8"/>
        <v>-1911</v>
      </c>
      <c r="H85" s="18">
        <f t="shared" si="9"/>
        <v>-8.5095961170236448E-2</v>
      </c>
      <c r="J85" s="24" t="s">
        <v>42</v>
      </c>
      <c r="K85" s="25">
        <v>202799</v>
      </c>
      <c r="L85" s="25">
        <v>112758</v>
      </c>
      <c r="M85" s="25">
        <v>165685</v>
      </c>
      <c r="N85" s="25">
        <v>189055</v>
      </c>
      <c r="O85" s="17">
        <f t="shared" si="6"/>
        <v>-13744</v>
      </c>
      <c r="P85" s="18">
        <f t="shared" si="7"/>
        <v>-6.7771537334996718E-2</v>
      </c>
    </row>
    <row r="86" spans="2:16" ht="15">
      <c r="B86" s="24" t="s">
        <v>47</v>
      </c>
      <c r="C86" s="25">
        <v>21361</v>
      </c>
      <c r="D86" s="25">
        <v>466</v>
      </c>
      <c r="E86" s="25">
        <v>8594</v>
      </c>
      <c r="F86" s="25">
        <v>21013</v>
      </c>
      <c r="G86" s="17">
        <f t="shared" si="8"/>
        <v>-348</v>
      </c>
      <c r="H86" s="18">
        <f t="shared" si="9"/>
        <v>-1.629137212677309E-2</v>
      </c>
      <c r="J86" s="24" t="s">
        <v>43</v>
      </c>
      <c r="K86" s="25">
        <v>164761</v>
      </c>
      <c r="L86" s="25">
        <v>29376</v>
      </c>
      <c r="M86" s="25">
        <v>59780</v>
      </c>
      <c r="N86" s="25">
        <v>52852</v>
      </c>
      <c r="O86" s="17">
        <f t="shared" si="6"/>
        <v>-111909</v>
      </c>
      <c r="P86" s="18">
        <f t="shared" si="7"/>
        <v>-0.67922020381036774</v>
      </c>
    </row>
    <row r="87" spans="2:16" ht="15">
      <c r="B87" s="24" t="s">
        <v>34</v>
      </c>
      <c r="C87" s="25">
        <v>20329</v>
      </c>
      <c r="D87" s="25">
        <v>317</v>
      </c>
      <c r="E87" s="25">
        <v>1691</v>
      </c>
      <c r="F87" s="25">
        <v>11845</v>
      </c>
      <c r="G87" s="17">
        <f t="shared" si="8"/>
        <v>-8484</v>
      </c>
      <c r="H87" s="18">
        <f t="shared" si="9"/>
        <v>-0.41733484185154213</v>
      </c>
      <c r="J87" s="24" t="s">
        <v>44</v>
      </c>
      <c r="K87" s="25">
        <v>156507</v>
      </c>
      <c r="L87" s="25">
        <v>15687</v>
      </c>
      <c r="M87" s="25">
        <v>45413</v>
      </c>
      <c r="N87" s="25">
        <v>147077</v>
      </c>
      <c r="O87" s="17">
        <f t="shared" si="6"/>
        <v>-9430</v>
      </c>
      <c r="P87" s="18">
        <f t="shared" si="7"/>
        <v>-6.0252896036599002E-2</v>
      </c>
    </row>
    <row r="88" spans="2:16" ht="15">
      <c r="B88" s="24" t="s">
        <v>42</v>
      </c>
      <c r="C88" s="25">
        <v>20321</v>
      </c>
      <c r="D88" s="25">
        <v>9143</v>
      </c>
      <c r="E88" s="25">
        <v>15273</v>
      </c>
      <c r="F88" s="25">
        <v>20462</v>
      </c>
      <c r="G88" s="17">
        <f t="shared" si="8"/>
        <v>141</v>
      </c>
      <c r="H88" s="18">
        <f t="shared" si="9"/>
        <v>6.9386349096993262E-3</v>
      </c>
      <c r="J88" s="24" t="s">
        <v>45</v>
      </c>
      <c r="K88" s="25">
        <v>133580</v>
      </c>
      <c r="L88" s="25">
        <v>1091</v>
      </c>
      <c r="M88" s="25">
        <v>2601</v>
      </c>
      <c r="N88" s="25">
        <v>23791</v>
      </c>
      <c r="O88" s="17">
        <f t="shared" si="6"/>
        <v>-109789</v>
      </c>
      <c r="P88" s="18">
        <f t="shared" si="7"/>
        <v>-0.82189699056745025</v>
      </c>
    </row>
    <row r="89" spans="2:16" ht="15">
      <c r="B89" s="24" t="s">
        <v>67</v>
      </c>
      <c r="C89" s="25">
        <v>15566</v>
      </c>
      <c r="D89" s="25">
        <v>182</v>
      </c>
      <c r="E89" s="25">
        <v>3681</v>
      </c>
      <c r="F89" s="25">
        <v>19750</v>
      </c>
      <c r="G89" s="17">
        <f t="shared" si="8"/>
        <v>4184</v>
      </c>
      <c r="H89" s="18">
        <f t="shared" si="9"/>
        <v>0.26879095464473851</v>
      </c>
      <c r="J89" s="24" t="s">
        <v>48</v>
      </c>
      <c r="K89" s="25">
        <v>119600</v>
      </c>
      <c r="L89" s="25">
        <v>3459</v>
      </c>
      <c r="M89" s="25">
        <v>59446</v>
      </c>
      <c r="N89" s="25">
        <v>123392</v>
      </c>
      <c r="O89" s="17">
        <f t="shared" si="6"/>
        <v>3792</v>
      </c>
      <c r="P89" s="18">
        <f t="shared" si="7"/>
        <v>3.17056856187291E-2</v>
      </c>
    </row>
    <row r="90" spans="2:16" ht="15">
      <c r="B90" s="24" t="s">
        <v>49</v>
      </c>
      <c r="C90" s="25">
        <v>15381</v>
      </c>
      <c r="D90" s="25">
        <v>450</v>
      </c>
      <c r="E90" s="25">
        <v>1227</v>
      </c>
      <c r="F90" s="25">
        <v>9161</v>
      </c>
      <c r="G90" s="17">
        <f t="shared" si="8"/>
        <v>-6220</v>
      </c>
      <c r="H90" s="18">
        <f t="shared" si="9"/>
        <v>-0.40439503283271566</v>
      </c>
      <c r="J90" s="24" t="s">
        <v>46</v>
      </c>
      <c r="K90" s="25">
        <v>119173</v>
      </c>
      <c r="L90" s="25">
        <v>7214</v>
      </c>
      <c r="M90" s="25">
        <v>85291</v>
      </c>
      <c r="N90" s="25">
        <v>108899</v>
      </c>
      <c r="O90" s="17">
        <f t="shared" si="6"/>
        <v>-10274</v>
      </c>
      <c r="P90" s="18">
        <f t="shared" si="7"/>
        <v>-8.6210802782509463E-2</v>
      </c>
    </row>
    <row r="91" spans="2:16" ht="15">
      <c r="B91" s="24" t="s">
        <v>44</v>
      </c>
      <c r="C91" s="25">
        <v>15328</v>
      </c>
      <c r="D91" s="25">
        <v>1383</v>
      </c>
      <c r="E91" s="25">
        <v>5166</v>
      </c>
      <c r="F91" s="25">
        <v>13707</v>
      </c>
      <c r="G91" s="17">
        <f t="shared" si="8"/>
        <v>-1621</v>
      </c>
      <c r="H91" s="18">
        <f t="shared" si="9"/>
        <v>-0.10575417536534447</v>
      </c>
      <c r="J91" s="24" t="s">
        <v>47</v>
      </c>
      <c r="K91" s="25">
        <v>108066</v>
      </c>
      <c r="L91" s="25">
        <v>4099</v>
      </c>
      <c r="M91" s="25">
        <v>18943</v>
      </c>
      <c r="N91" s="25">
        <v>113570</v>
      </c>
      <c r="O91" s="17">
        <f t="shared" si="6"/>
        <v>5504</v>
      </c>
      <c r="P91" s="18">
        <f t="shared" si="7"/>
        <v>5.0931837950881867E-2</v>
      </c>
    </row>
    <row r="92" spans="2:16" ht="15">
      <c r="B92" s="24" t="s">
        <v>60</v>
      </c>
      <c r="C92" s="25">
        <v>14842</v>
      </c>
      <c r="D92" s="25">
        <v>229</v>
      </c>
      <c r="E92" s="25">
        <v>5899</v>
      </c>
      <c r="F92" s="25">
        <v>17635</v>
      </c>
      <c r="G92" s="17">
        <f t="shared" si="8"/>
        <v>2793</v>
      </c>
      <c r="H92" s="18">
        <f t="shared" si="9"/>
        <v>0.18818218568926021</v>
      </c>
      <c r="J92" s="24" t="s">
        <v>49</v>
      </c>
      <c r="K92" s="25">
        <v>105506</v>
      </c>
      <c r="L92" s="25">
        <v>2884</v>
      </c>
      <c r="M92" s="25">
        <v>6355</v>
      </c>
      <c r="N92" s="25">
        <v>34325</v>
      </c>
      <c r="O92" s="17">
        <f t="shared" si="6"/>
        <v>-71181</v>
      </c>
      <c r="P92" s="18">
        <f t="shared" si="7"/>
        <v>-0.67466305233825563</v>
      </c>
    </row>
    <row r="93" spans="2:16" ht="15">
      <c r="B93" s="24" t="s">
        <v>69</v>
      </c>
      <c r="C93" s="25">
        <v>13140</v>
      </c>
      <c r="D93" s="25">
        <v>1664</v>
      </c>
      <c r="E93" s="25">
        <v>7614</v>
      </c>
      <c r="F93" s="25">
        <v>13148</v>
      </c>
      <c r="G93" s="17">
        <f t="shared" si="8"/>
        <v>8</v>
      </c>
      <c r="H93" s="18">
        <f t="shared" si="9"/>
        <v>6.0882800608828011E-4</v>
      </c>
      <c r="J93" s="24" t="s">
        <v>52</v>
      </c>
      <c r="K93" s="25">
        <v>91675</v>
      </c>
      <c r="L93" s="25">
        <v>4272</v>
      </c>
      <c r="M93" s="25">
        <v>32971</v>
      </c>
      <c r="N93" s="25">
        <v>133659</v>
      </c>
      <c r="O93" s="17">
        <f t="shared" si="6"/>
        <v>41984</v>
      </c>
      <c r="P93" s="18">
        <f t="shared" si="7"/>
        <v>0.45796563948731933</v>
      </c>
    </row>
    <row r="94" spans="2:16" ht="15">
      <c r="B94" s="24" t="s">
        <v>50</v>
      </c>
      <c r="C94" s="25">
        <v>12299</v>
      </c>
      <c r="D94" s="25">
        <v>10559</v>
      </c>
      <c r="E94" s="25">
        <v>12496</v>
      </c>
      <c r="F94" s="25">
        <v>13037</v>
      </c>
      <c r="G94" s="17">
        <f t="shared" si="8"/>
        <v>738</v>
      </c>
      <c r="H94" s="18">
        <f t="shared" si="9"/>
        <v>6.0004878445402067E-2</v>
      </c>
      <c r="J94" s="24" t="s">
        <v>53</v>
      </c>
      <c r="K94" s="25">
        <v>88916</v>
      </c>
      <c r="L94" s="25">
        <v>5469</v>
      </c>
      <c r="M94" s="25">
        <v>21643</v>
      </c>
      <c r="N94" s="25">
        <v>75755</v>
      </c>
      <c r="O94" s="17">
        <f t="shared" si="6"/>
        <v>-13161</v>
      </c>
      <c r="P94" s="18">
        <f t="shared" si="7"/>
        <v>-0.14801610508794819</v>
      </c>
    </row>
    <row r="95" spans="2:16" ht="15">
      <c r="B95" s="24" t="s">
        <v>41</v>
      </c>
      <c r="C95" s="25">
        <v>12055</v>
      </c>
      <c r="D95" s="25">
        <v>729</v>
      </c>
      <c r="E95" s="25">
        <v>1381</v>
      </c>
      <c r="F95" s="25">
        <v>6115</v>
      </c>
      <c r="G95" s="17">
        <f t="shared" si="8"/>
        <v>-5940</v>
      </c>
      <c r="H95" s="18">
        <f t="shared" si="9"/>
        <v>-0.49274160099543757</v>
      </c>
      <c r="J95" s="24" t="s">
        <v>28</v>
      </c>
      <c r="K95" s="25">
        <v>85906</v>
      </c>
      <c r="L95" s="25">
        <v>32157</v>
      </c>
      <c r="M95" s="25">
        <v>55588</v>
      </c>
      <c r="N95" s="25">
        <v>74907</v>
      </c>
      <c r="O95" s="17">
        <f t="shared" si="6"/>
        <v>-10999</v>
      </c>
      <c r="P95" s="18">
        <f t="shared" si="7"/>
        <v>-0.12803529439154424</v>
      </c>
    </row>
    <row r="96" spans="2:16" ht="15">
      <c r="B96" s="24" t="s">
        <v>55</v>
      </c>
      <c r="C96" s="25">
        <v>11766</v>
      </c>
      <c r="D96" s="25">
        <v>2935</v>
      </c>
      <c r="E96" s="25">
        <v>6513</v>
      </c>
      <c r="F96" s="25">
        <v>17431</v>
      </c>
      <c r="G96" s="17">
        <f t="shared" si="8"/>
        <v>5665</v>
      </c>
      <c r="H96" s="18">
        <f t="shared" si="9"/>
        <v>0.48147203807581168</v>
      </c>
      <c r="J96" s="24" t="s">
        <v>50</v>
      </c>
      <c r="K96" s="25">
        <v>85288</v>
      </c>
      <c r="L96" s="25">
        <v>52024</v>
      </c>
      <c r="M96" s="25">
        <v>76155</v>
      </c>
      <c r="N96" s="25">
        <v>94243</v>
      </c>
      <c r="O96" s="17">
        <f t="shared" si="6"/>
        <v>8955</v>
      </c>
      <c r="P96" s="18">
        <f t="shared" si="7"/>
        <v>0.10499718600506519</v>
      </c>
    </row>
    <row r="97" spans="2:16" ht="15">
      <c r="B97" s="24" t="s">
        <v>48</v>
      </c>
      <c r="C97" s="25">
        <v>11550</v>
      </c>
      <c r="D97" s="25">
        <v>695</v>
      </c>
      <c r="E97" s="25">
        <v>3540</v>
      </c>
      <c r="F97" s="25">
        <v>14724</v>
      </c>
      <c r="G97" s="17">
        <f t="shared" si="8"/>
        <v>3174</v>
      </c>
      <c r="H97" s="18">
        <f t="shared" si="9"/>
        <v>0.27480519480519483</v>
      </c>
      <c r="J97" s="24" t="s">
        <v>51</v>
      </c>
      <c r="K97" s="25">
        <v>82880</v>
      </c>
      <c r="L97" s="25">
        <v>18714</v>
      </c>
      <c r="M97" s="25">
        <v>44111</v>
      </c>
      <c r="N97" s="25">
        <v>73872</v>
      </c>
      <c r="O97" s="17">
        <f t="shared" si="6"/>
        <v>-9008</v>
      </c>
      <c r="P97" s="18">
        <f t="shared" si="7"/>
        <v>-0.10868725868725869</v>
      </c>
    </row>
    <row r="98" spans="2:16" ht="15">
      <c r="B98" s="24" t="s">
        <v>28</v>
      </c>
      <c r="C98" s="25">
        <v>11330</v>
      </c>
      <c r="D98" s="25">
        <v>4726</v>
      </c>
      <c r="E98" s="25">
        <v>10860</v>
      </c>
      <c r="F98" s="25">
        <v>15774</v>
      </c>
      <c r="G98" s="17">
        <f t="shared" si="8"/>
        <v>4444</v>
      </c>
      <c r="H98" s="18">
        <f t="shared" si="9"/>
        <v>0.39223300970873787</v>
      </c>
      <c r="J98" s="24" t="s">
        <v>54</v>
      </c>
      <c r="K98" s="25">
        <v>78009</v>
      </c>
      <c r="L98" s="25">
        <v>6689</v>
      </c>
      <c r="M98" s="25">
        <v>33898</v>
      </c>
      <c r="N98" s="25">
        <v>91416</v>
      </c>
      <c r="O98" s="17">
        <f t="shared" si="6"/>
        <v>13407</v>
      </c>
      <c r="P98" s="18">
        <f t="shared" si="7"/>
        <v>0.17186478483251932</v>
      </c>
    </row>
    <row r="99" spans="2:16" ht="15">
      <c r="B99" s="24" t="s">
        <v>51</v>
      </c>
      <c r="C99" s="25">
        <v>11072</v>
      </c>
      <c r="D99" s="25">
        <v>2738</v>
      </c>
      <c r="E99" s="25">
        <v>6349</v>
      </c>
      <c r="F99" s="25">
        <v>8828</v>
      </c>
      <c r="G99" s="17">
        <f t="shared" si="8"/>
        <v>-2244</v>
      </c>
      <c r="H99" s="18">
        <f t="shared" si="9"/>
        <v>-0.20267341040462428</v>
      </c>
      <c r="J99" s="24" t="s">
        <v>56</v>
      </c>
      <c r="K99" s="25">
        <v>66021</v>
      </c>
      <c r="L99" s="25">
        <v>14192</v>
      </c>
      <c r="M99" s="25">
        <v>31664</v>
      </c>
      <c r="N99" s="25">
        <v>59988</v>
      </c>
      <c r="O99" s="17">
        <f t="shared" si="6"/>
        <v>-6033</v>
      </c>
      <c r="P99" s="18">
        <f t="shared" si="7"/>
        <v>-9.1380015449629662E-2</v>
      </c>
    </row>
    <row r="100" spans="2:16" ht="15">
      <c r="B100" s="24" t="s">
        <v>59</v>
      </c>
      <c r="C100" s="25">
        <v>10953</v>
      </c>
      <c r="D100" s="25">
        <v>1117</v>
      </c>
      <c r="E100" s="25">
        <v>9085</v>
      </c>
      <c r="F100" s="25">
        <v>8801</v>
      </c>
      <c r="G100" s="17">
        <f t="shared" si="8"/>
        <v>-2152</v>
      </c>
      <c r="H100" s="18">
        <f t="shared" si="9"/>
        <v>-0.19647585136492285</v>
      </c>
      <c r="J100" s="24" t="s">
        <v>55</v>
      </c>
      <c r="K100" s="25">
        <v>65588</v>
      </c>
      <c r="L100" s="25">
        <v>26371</v>
      </c>
      <c r="M100" s="25">
        <v>50251</v>
      </c>
      <c r="N100" s="25">
        <v>71307</v>
      </c>
      <c r="O100" s="17">
        <f t="shared" si="6"/>
        <v>5719</v>
      </c>
      <c r="P100" s="18">
        <f t="shared" si="7"/>
        <v>8.7195828505214373E-2</v>
      </c>
    </row>
    <row r="101" spans="2:16" ht="15">
      <c r="B101" s="24" t="s">
        <v>54</v>
      </c>
      <c r="C101" s="25">
        <v>10162</v>
      </c>
      <c r="D101" s="25">
        <v>960</v>
      </c>
      <c r="E101" s="25">
        <v>7118</v>
      </c>
      <c r="F101" s="25">
        <v>14979</v>
      </c>
      <c r="G101" s="17">
        <f t="shared" si="8"/>
        <v>4817</v>
      </c>
      <c r="H101" s="18">
        <f t="shared" si="9"/>
        <v>0.47402086203503246</v>
      </c>
      <c r="J101" s="24" t="s">
        <v>58</v>
      </c>
      <c r="K101" s="25">
        <v>64127</v>
      </c>
      <c r="L101" s="25">
        <v>27074</v>
      </c>
      <c r="M101" s="25">
        <v>44533</v>
      </c>
      <c r="N101" s="25">
        <v>65116</v>
      </c>
      <c r="O101" s="17">
        <f t="shared" si="6"/>
        <v>989</v>
      </c>
      <c r="P101" s="18">
        <f t="shared" si="7"/>
        <v>1.5422520935019571E-2</v>
      </c>
    </row>
    <row r="102" spans="2:16" ht="15">
      <c r="B102" s="24" t="s">
        <v>56</v>
      </c>
      <c r="C102" s="25">
        <v>9942</v>
      </c>
      <c r="D102" s="25">
        <v>1975</v>
      </c>
      <c r="E102" s="25">
        <v>4463</v>
      </c>
      <c r="F102" s="25">
        <v>10072</v>
      </c>
      <c r="G102" s="17">
        <f t="shared" si="8"/>
        <v>130</v>
      </c>
      <c r="H102" s="18">
        <f t="shared" si="9"/>
        <v>1.307583987125327E-2</v>
      </c>
      <c r="J102" s="24" t="s">
        <v>57</v>
      </c>
      <c r="K102" s="25">
        <v>63120</v>
      </c>
      <c r="L102" s="25">
        <v>20934</v>
      </c>
      <c r="M102" s="25">
        <v>52517</v>
      </c>
      <c r="N102" s="25">
        <v>74449</v>
      </c>
      <c r="O102" s="17">
        <f t="shared" si="6"/>
        <v>11329</v>
      </c>
      <c r="P102" s="18">
        <f t="shared" si="7"/>
        <v>0.17948352344740179</v>
      </c>
    </row>
    <row r="103" spans="2:16" ht="15">
      <c r="B103" s="24" t="s">
        <v>63</v>
      </c>
      <c r="C103" s="25">
        <v>9789</v>
      </c>
      <c r="D103" s="25">
        <v>1061</v>
      </c>
      <c r="E103" s="25">
        <v>4152</v>
      </c>
      <c r="F103" s="25">
        <v>10155</v>
      </c>
      <c r="G103" s="17">
        <f t="shared" si="8"/>
        <v>366</v>
      </c>
      <c r="H103" s="18">
        <f t="shared" si="9"/>
        <v>3.7388905914802331E-2</v>
      </c>
      <c r="J103" s="24" t="s">
        <v>61</v>
      </c>
      <c r="K103" s="25">
        <v>58027</v>
      </c>
      <c r="L103" s="25">
        <v>6578</v>
      </c>
      <c r="M103" s="25">
        <v>23610</v>
      </c>
      <c r="N103" s="25">
        <v>51374</v>
      </c>
      <c r="O103" s="17">
        <f t="shared" si="6"/>
        <v>-6653</v>
      </c>
      <c r="P103" s="18">
        <f t="shared" si="7"/>
        <v>-0.11465352335981525</v>
      </c>
    </row>
    <row r="104" spans="2:16" ht="15">
      <c r="B104" s="24" t="s">
        <v>53</v>
      </c>
      <c r="C104" s="25">
        <v>8699</v>
      </c>
      <c r="D104" s="25">
        <v>642</v>
      </c>
      <c r="E104" s="25">
        <v>4173</v>
      </c>
      <c r="F104" s="25">
        <v>9972</v>
      </c>
      <c r="G104" s="17">
        <f t="shared" si="8"/>
        <v>1273</v>
      </c>
      <c r="H104" s="18">
        <f t="shared" si="9"/>
        <v>0.14633865961604783</v>
      </c>
      <c r="J104" s="24" t="s">
        <v>64</v>
      </c>
      <c r="K104" s="25">
        <v>54212</v>
      </c>
      <c r="L104" s="25">
        <v>19615</v>
      </c>
      <c r="M104" s="25">
        <v>32118</v>
      </c>
      <c r="N104" s="25">
        <v>43746</v>
      </c>
      <c r="O104" s="17">
        <f t="shared" si="6"/>
        <v>-10466</v>
      </c>
      <c r="P104" s="18">
        <f t="shared" si="7"/>
        <v>-0.1930568877739246</v>
      </c>
    </row>
    <row r="105" spans="2:16" ht="15">
      <c r="B105" s="24" t="s">
        <v>58</v>
      </c>
      <c r="C105" s="25">
        <v>8275</v>
      </c>
      <c r="D105" s="25">
        <v>6058</v>
      </c>
      <c r="E105" s="25">
        <v>4249</v>
      </c>
      <c r="F105" s="25">
        <v>7609</v>
      </c>
      <c r="G105" s="17">
        <f t="shared" si="8"/>
        <v>-666</v>
      </c>
      <c r="H105" s="18">
        <f t="shared" si="9"/>
        <v>-8.0483383685800602E-2</v>
      </c>
      <c r="J105" s="24" t="s">
        <v>65</v>
      </c>
      <c r="K105" s="25">
        <v>50989</v>
      </c>
      <c r="L105" s="25">
        <v>21418</v>
      </c>
      <c r="M105" s="25">
        <v>50834</v>
      </c>
      <c r="N105" s="25">
        <v>57884</v>
      </c>
      <c r="O105" s="17">
        <f t="shared" si="6"/>
        <v>6895</v>
      </c>
      <c r="P105" s="18">
        <f t="shared" si="7"/>
        <v>0.13522524466061309</v>
      </c>
    </row>
    <row r="106" spans="2:16" ht="15">
      <c r="B106" s="24" t="s">
        <v>65</v>
      </c>
      <c r="C106" s="25">
        <v>8174</v>
      </c>
      <c r="D106" s="25">
        <v>3459</v>
      </c>
      <c r="E106" s="25">
        <v>7090</v>
      </c>
      <c r="F106" s="25">
        <v>9576</v>
      </c>
      <c r="G106" s="17">
        <f t="shared" si="8"/>
        <v>1402</v>
      </c>
      <c r="H106" s="18">
        <f t="shared" si="9"/>
        <v>0.17151945192072424</v>
      </c>
      <c r="J106" s="24" t="s">
        <v>67</v>
      </c>
      <c r="K106" s="25">
        <v>50708</v>
      </c>
      <c r="L106" s="25">
        <v>1042</v>
      </c>
      <c r="M106" s="25">
        <v>7188</v>
      </c>
      <c r="N106" s="25">
        <v>75249</v>
      </c>
      <c r="O106" s="17">
        <f t="shared" si="6"/>
        <v>24541</v>
      </c>
      <c r="P106" s="18">
        <f t="shared" si="7"/>
        <v>0.48396702689910864</v>
      </c>
    </row>
    <row r="107" spans="2:16" ht="15">
      <c r="B107" s="24" t="s">
        <v>57</v>
      </c>
      <c r="C107" s="25">
        <v>7585</v>
      </c>
      <c r="D107" s="25">
        <v>1592</v>
      </c>
      <c r="E107" s="25">
        <v>4344</v>
      </c>
      <c r="F107" s="25">
        <v>9533</v>
      </c>
      <c r="G107" s="17">
        <f t="shared" si="8"/>
        <v>1948</v>
      </c>
      <c r="H107" s="18">
        <f t="shared" si="9"/>
        <v>0.25682267633487144</v>
      </c>
      <c r="J107" s="24" t="s">
        <v>62</v>
      </c>
      <c r="K107" s="25">
        <v>49296</v>
      </c>
      <c r="L107" s="25">
        <v>5692</v>
      </c>
      <c r="M107" s="25">
        <v>15805</v>
      </c>
      <c r="N107" s="25">
        <v>47191</v>
      </c>
      <c r="O107" s="17">
        <f t="shared" si="6"/>
        <v>-2105</v>
      </c>
      <c r="P107" s="18">
        <f t="shared" si="7"/>
        <v>-4.2701233365790327E-2</v>
      </c>
    </row>
    <row r="108" spans="2:16" ht="15">
      <c r="B108" s="24" t="s">
        <v>71</v>
      </c>
      <c r="C108" s="25">
        <v>7239</v>
      </c>
      <c r="D108" s="25">
        <v>1165</v>
      </c>
      <c r="E108" s="25">
        <v>6229</v>
      </c>
      <c r="F108" s="25">
        <v>8636</v>
      </c>
      <c r="G108" s="17">
        <f t="shared" si="8"/>
        <v>1397</v>
      </c>
      <c r="H108" s="18">
        <f t="shared" si="9"/>
        <v>0.19298245614035087</v>
      </c>
      <c r="J108" s="24" t="s">
        <v>59</v>
      </c>
      <c r="K108" s="25">
        <v>48933</v>
      </c>
      <c r="L108" s="25">
        <v>13218</v>
      </c>
      <c r="M108" s="25">
        <v>48266</v>
      </c>
      <c r="N108" s="25">
        <v>46629</v>
      </c>
      <c r="O108" s="17">
        <f t="shared" si="6"/>
        <v>-2304</v>
      </c>
      <c r="P108" s="18">
        <f t="shared" si="7"/>
        <v>-4.7084789405922381E-2</v>
      </c>
    </row>
    <row r="109" spans="2:16" ht="15">
      <c r="B109" s="24" t="s">
        <v>72</v>
      </c>
      <c r="C109" s="25">
        <v>7005</v>
      </c>
      <c r="D109" s="25">
        <v>404</v>
      </c>
      <c r="E109" s="25">
        <v>949</v>
      </c>
      <c r="F109" s="25">
        <v>6462</v>
      </c>
      <c r="G109" s="17">
        <f t="shared" si="8"/>
        <v>-543</v>
      </c>
      <c r="H109" s="18">
        <f t="shared" si="9"/>
        <v>-7.751605995717345E-2</v>
      </c>
      <c r="J109" s="24" t="s">
        <v>63</v>
      </c>
      <c r="K109" s="25">
        <v>48464</v>
      </c>
      <c r="L109" s="25">
        <v>5407</v>
      </c>
      <c r="M109" s="25">
        <v>24723</v>
      </c>
      <c r="N109" s="25">
        <v>46197</v>
      </c>
      <c r="O109" s="17">
        <f t="shared" si="6"/>
        <v>-2267</v>
      </c>
      <c r="P109" s="18">
        <f t="shared" si="7"/>
        <v>-4.6776989105315282E-2</v>
      </c>
    </row>
    <row r="110" spans="2:16" ht="15">
      <c r="B110" s="24" t="s">
        <v>45</v>
      </c>
      <c r="C110" s="25">
        <v>6933</v>
      </c>
      <c r="D110" s="25">
        <v>127</v>
      </c>
      <c r="E110" s="25">
        <v>529</v>
      </c>
      <c r="F110" s="25">
        <v>5243</v>
      </c>
      <c r="G110" s="17">
        <f t="shared" si="8"/>
        <v>-1690</v>
      </c>
      <c r="H110" s="18">
        <f t="shared" si="9"/>
        <v>-0.24376171931342852</v>
      </c>
      <c r="J110" s="24" t="s">
        <v>66</v>
      </c>
      <c r="K110" s="25">
        <v>47394</v>
      </c>
      <c r="L110" s="25">
        <v>10076</v>
      </c>
      <c r="M110" s="25">
        <v>24841</v>
      </c>
      <c r="N110" s="25">
        <v>48337</v>
      </c>
      <c r="O110" s="17">
        <f t="shared" si="6"/>
        <v>943</v>
      </c>
      <c r="P110" s="18">
        <f t="shared" si="7"/>
        <v>1.989703337975271E-2</v>
      </c>
    </row>
    <row r="111" spans="2:16" ht="15">
      <c r="B111" s="24" t="s">
        <v>66</v>
      </c>
      <c r="C111" s="25">
        <v>6634</v>
      </c>
      <c r="D111" s="25">
        <v>1719</v>
      </c>
      <c r="E111" s="25">
        <v>4284</v>
      </c>
      <c r="F111" s="25">
        <v>8921</v>
      </c>
      <c r="G111" s="17">
        <f t="shared" si="8"/>
        <v>2287</v>
      </c>
      <c r="H111" s="18">
        <f t="shared" si="9"/>
        <v>0.34473922218872477</v>
      </c>
      <c r="J111" s="24" t="s">
        <v>68</v>
      </c>
      <c r="K111" s="25">
        <v>46972</v>
      </c>
      <c r="L111" s="25">
        <v>3905</v>
      </c>
      <c r="M111" s="25">
        <v>24378</v>
      </c>
      <c r="N111" s="25">
        <v>49473</v>
      </c>
      <c r="O111" s="17">
        <f t="shared" si="6"/>
        <v>2501</v>
      </c>
      <c r="P111" s="18">
        <f t="shared" si="7"/>
        <v>5.3244486076811717E-2</v>
      </c>
    </row>
    <row r="112" spans="2:16" ht="15">
      <c r="B112" s="24" t="s">
        <v>76</v>
      </c>
      <c r="C112" s="25">
        <v>6495</v>
      </c>
      <c r="D112" s="25">
        <v>346</v>
      </c>
      <c r="E112" s="25">
        <v>1086</v>
      </c>
      <c r="F112" s="25">
        <v>7724</v>
      </c>
      <c r="G112" s="17">
        <f t="shared" si="8"/>
        <v>1229</v>
      </c>
      <c r="H112" s="18">
        <f t="shared" si="9"/>
        <v>0.18922247882986912</v>
      </c>
      <c r="J112" s="24" t="s">
        <v>60</v>
      </c>
      <c r="K112" s="25">
        <v>45845</v>
      </c>
      <c r="L112" s="25">
        <v>1325</v>
      </c>
      <c r="M112" s="25">
        <v>12688</v>
      </c>
      <c r="N112" s="25">
        <v>58671</v>
      </c>
      <c r="O112" s="17">
        <f t="shared" si="6"/>
        <v>12826</v>
      </c>
      <c r="P112" s="18">
        <f t="shared" si="7"/>
        <v>0.27976878612716766</v>
      </c>
    </row>
    <row r="113" spans="2:16" ht="15">
      <c r="B113" s="24" t="s">
        <v>68</v>
      </c>
      <c r="C113" s="25">
        <v>6384</v>
      </c>
      <c r="D113" s="25">
        <v>758</v>
      </c>
      <c r="E113" s="25">
        <v>6108</v>
      </c>
      <c r="F113" s="25">
        <v>7363</v>
      </c>
      <c r="G113" s="17">
        <f t="shared" si="8"/>
        <v>979</v>
      </c>
      <c r="H113" s="18">
        <f t="shared" si="9"/>
        <v>0.15335213032581455</v>
      </c>
      <c r="J113" s="24" t="s">
        <v>69</v>
      </c>
      <c r="K113" s="25">
        <v>41992</v>
      </c>
      <c r="L113" s="25">
        <v>11039</v>
      </c>
      <c r="M113" s="25">
        <v>30381</v>
      </c>
      <c r="N113" s="25">
        <v>46733</v>
      </c>
      <c r="O113" s="17">
        <f t="shared" si="6"/>
        <v>4741</v>
      </c>
      <c r="P113" s="18">
        <f t="shared" si="7"/>
        <v>0.11290245761097352</v>
      </c>
    </row>
    <row r="114" spans="2:16" ht="15">
      <c r="B114" s="24" t="s">
        <v>61</v>
      </c>
      <c r="C114" s="25">
        <v>6375</v>
      </c>
      <c r="D114" s="25">
        <v>1009</v>
      </c>
      <c r="E114" s="25">
        <v>4502</v>
      </c>
      <c r="F114" s="25">
        <v>6962</v>
      </c>
      <c r="G114" s="17">
        <f t="shared" si="8"/>
        <v>587</v>
      </c>
      <c r="H114" s="18">
        <f t="shared" si="9"/>
        <v>9.2078431372549022E-2</v>
      </c>
      <c r="J114" s="24" t="s">
        <v>70</v>
      </c>
      <c r="K114" s="25">
        <v>39974</v>
      </c>
      <c r="L114" s="25">
        <v>7354</v>
      </c>
      <c r="M114" s="25">
        <v>20078</v>
      </c>
      <c r="N114" s="25">
        <v>37332</v>
      </c>
      <c r="O114" s="17">
        <f t="shared" si="6"/>
        <v>-2642</v>
      </c>
      <c r="P114" s="18">
        <f t="shared" si="7"/>
        <v>-6.6092960424275773E-2</v>
      </c>
    </row>
    <row r="115" spans="2:16" ht="15">
      <c r="B115" s="24" t="s">
        <v>70</v>
      </c>
      <c r="C115" s="25">
        <v>5795</v>
      </c>
      <c r="D115" s="25">
        <v>762</v>
      </c>
      <c r="E115" s="25">
        <v>2679</v>
      </c>
      <c r="F115" s="25">
        <v>4778</v>
      </c>
      <c r="G115" s="17">
        <f t="shared" si="8"/>
        <v>-1017</v>
      </c>
      <c r="H115" s="18">
        <f t="shared" si="9"/>
        <v>-0.17549611734253667</v>
      </c>
      <c r="J115" s="24" t="s">
        <v>71</v>
      </c>
      <c r="K115" s="25">
        <v>37650</v>
      </c>
      <c r="L115" s="25">
        <v>5568</v>
      </c>
      <c r="M115" s="25">
        <v>27720</v>
      </c>
      <c r="N115" s="25">
        <v>42416</v>
      </c>
      <c r="O115" s="17">
        <f t="shared" si="6"/>
        <v>4766</v>
      </c>
      <c r="P115" s="18">
        <f t="shared" si="7"/>
        <v>0.12658698539176627</v>
      </c>
    </row>
    <row r="116" spans="2:16" ht="15">
      <c r="B116" s="24" t="s">
        <v>64</v>
      </c>
      <c r="C116" s="25">
        <v>5544</v>
      </c>
      <c r="D116" s="25">
        <v>1552</v>
      </c>
      <c r="E116" s="25">
        <v>3104</v>
      </c>
      <c r="F116" s="25">
        <v>6205</v>
      </c>
      <c r="G116" s="17">
        <f t="shared" si="8"/>
        <v>661</v>
      </c>
      <c r="H116" s="18">
        <f t="shared" si="9"/>
        <v>0.11922799422799422</v>
      </c>
      <c r="J116" s="24" t="s">
        <v>73</v>
      </c>
      <c r="K116" s="25">
        <v>28575</v>
      </c>
      <c r="L116" s="25">
        <v>6776</v>
      </c>
      <c r="M116" s="25">
        <v>17118</v>
      </c>
      <c r="N116" s="25">
        <v>29214</v>
      </c>
      <c r="O116" s="17">
        <f t="shared" si="6"/>
        <v>639</v>
      </c>
      <c r="P116" s="18">
        <f t="shared" si="7"/>
        <v>2.2362204724409449E-2</v>
      </c>
    </row>
    <row r="117" spans="2:16" ht="15">
      <c r="B117" s="24" t="s">
        <v>73</v>
      </c>
      <c r="C117" s="25">
        <v>4279</v>
      </c>
      <c r="D117" s="25">
        <v>848</v>
      </c>
      <c r="E117" s="25">
        <v>2671</v>
      </c>
      <c r="F117" s="25">
        <v>4492</v>
      </c>
      <c r="G117" s="17">
        <f t="shared" si="8"/>
        <v>213</v>
      </c>
      <c r="H117" s="18">
        <f t="shared" si="9"/>
        <v>4.9777985510633324E-2</v>
      </c>
      <c r="J117" s="24" t="s">
        <v>72</v>
      </c>
      <c r="K117" s="25">
        <v>28080</v>
      </c>
      <c r="L117" s="25">
        <v>1601</v>
      </c>
      <c r="M117" s="25">
        <v>8772</v>
      </c>
      <c r="N117" s="25">
        <v>26557</v>
      </c>
      <c r="O117" s="17">
        <f t="shared" si="6"/>
        <v>-1523</v>
      </c>
      <c r="P117" s="18">
        <f t="shared" si="7"/>
        <v>-5.4237891737891737E-2</v>
      </c>
    </row>
    <row r="118" spans="2:16" ht="15">
      <c r="B118" s="24" t="s">
        <v>62</v>
      </c>
      <c r="C118" s="25">
        <v>4233</v>
      </c>
      <c r="D118" s="25">
        <v>570</v>
      </c>
      <c r="E118" s="25">
        <v>2145</v>
      </c>
      <c r="F118" s="25">
        <v>3948</v>
      </c>
      <c r="G118" s="17">
        <f t="shared" si="8"/>
        <v>-285</v>
      </c>
      <c r="H118" s="18">
        <f t="shared" si="9"/>
        <v>-6.7328136073706593E-2</v>
      </c>
      <c r="J118" s="24" t="s">
        <v>76</v>
      </c>
      <c r="K118" s="25">
        <v>25270</v>
      </c>
      <c r="L118" s="25">
        <v>2039</v>
      </c>
      <c r="M118" s="25">
        <v>5265</v>
      </c>
      <c r="N118" s="25">
        <v>30670</v>
      </c>
      <c r="O118" s="17">
        <f t="shared" si="6"/>
        <v>5400</v>
      </c>
      <c r="P118" s="18">
        <f t="shared" si="7"/>
        <v>0.21369212504946578</v>
      </c>
    </row>
    <row r="119" spans="2:16" ht="15">
      <c r="B119" s="24" t="s">
        <v>75</v>
      </c>
      <c r="C119" s="25">
        <v>3839</v>
      </c>
      <c r="D119" s="25">
        <v>2635</v>
      </c>
      <c r="E119" s="25">
        <v>4143</v>
      </c>
      <c r="F119" s="25">
        <v>6489</v>
      </c>
      <c r="G119" s="17">
        <f t="shared" si="8"/>
        <v>2650</v>
      </c>
      <c r="H119" s="18">
        <f t="shared" si="9"/>
        <v>0.6902839281062777</v>
      </c>
      <c r="J119" s="24" t="s">
        <v>77</v>
      </c>
      <c r="K119" s="25">
        <v>23589</v>
      </c>
      <c r="L119" s="25">
        <v>13423</v>
      </c>
      <c r="M119" s="25">
        <v>16185</v>
      </c>
      <c r="N119" s="25">
        <v>22744</v>
      </c>
      <c r="O119" s="17">
        <f t="shared" si="6"/>
        <v>-845</v>
      </c>
      <c r="P119" s="18">
        <f t="shared" si="7"/>
        <v>-3.5821781338759594E-2</v>
      </c>
    </row>
    <row r="120" spans="2:16" ht="15">
      <c r="B120" s="24" t="s">
        <v>78</v>
      </c>
      <c r="C120" s="25">
        <v>3519</v>
      </c>
      <c r="D120" s="25">
        <v>388</v>
      </c>
      <c r="E120" s="25">
        <v>1986</v>
      </c>
      <c r="F120" s="25">
        <v>4379</v>
      </c>
      <c r="G120" s="17">
        <f t="shared" si="8"/>
        <v>860</v>
      </c>
      <c r="H120" s="18">
        <f t="shared" si="9"/>
        <v>0.24438761011651036</v>
      </c>
      <c r="J120" s="24" t="s">
        <v>74</v>
      </c>
      <c r="K120" s="25">
        <v>22934</v>
      </c>
      <c r="L120" s="25">
        <v>1183</v>
      </c>
      <c r="M120" s="25">
        <v>7225</v>
      </c>
      <c r="N120" s="25">
        <v>21651</v>
      </c>
      <c r="O120" s="17">
        <f t="shared" si="6"/>
        <v>-1283</v>
      </c>
      <c r="P120" s="18">
        <f t="shared" si="7"/>
        <v>-5.5943141187756167E-2</v>
      </c>
    </row>
    <row r="121" spans="2:16" ht="15">
      <c r="B121" s="24" t="s">
        <v>77</v>
      </c>
      <c r="C121" s="25">
        <v>3094</v>
      </c>
      <c r="D121" s="25">
        <v>1722</v>
      </c>
      <c r="E121" s="25">
        <v>1376</v>
      </c>
      <c r="F121" s="25">
        <v>2601</v>
      </c>
      <c r="G121" s="17">
        <f t="shared" si="8"/>
        <v>-493</v>
      </c>
      <c r="H121" s="18">
        <f t="shared" si="9"/>
        <v>-0.15934065934065933</v>
      </c>
      <c r="J121" s="24" t="s">
        <v>75</v>
      </c>
      <c r="K121" s="25">
        <v>22872</v>
      </c>
      <c r="L121" s="25">
        <v>10278</v>
      </c>
      <c r="M121" s="25">
        <v>22612</v>
      </c>
      <c r="N121" s="25">
        <v>32165</v>
      </c>
      <c r="O121" s="17">
        <f t="shared" si="6"/>
        <v>9293</v>
      </c>
      <c r="P121" s="18">
        <f t="shared" si="7"/>
        <v>0.40630465197621546</v>
      </c>
    </row>
    <row r="122" spans="2:16" ht="15">
      <c r="B122" s="24" t="s">
        <v>79</v>
      </c>
      <c r="C122" s="25">
        <v>2650</v>
      </c>
      <c r="D122" s="25">
        <v>1398</v>
      </c>
      <c r="E122" s="25">
        <v>2670</v>
      </c>
      <c r="F122" s="25">
        <v>3200</v>
      </c>
      <c r="G122" s="17">
        <f t="shared" si="8"/>
        <v>550</v>
      </c>
      <c r="H122" s="18">
        <f t="shared" si="9"/>
        <v>0.20754716981132076</v>
      </c>
      <c r="J122" s="24" t="s">
        <v>78</v>
      </c>
      <c r="K122" s="25">
        <v>22725</v>
      </c>
      <c r="L122" s="25">
        <v>2812</v>
      </c>
      <c r="M122" s="25">
        <v>10733</v>
      </c>
      <c r="N122" s="25">
        <v>22579</v>
      </c>
      <c r="O122" s="17">
        <f t="shared" si="6"/>
        <v>-146</v>
      </c>
      <c r="P122" s="18">
        <f t="shared" si="7"/>
        <v>-6.4246424642464247E-3</v>
      </c>
    </row>
    <row r="123" spans="2:16" ht="15">
      <c r="B123" s="24" t="s">
        <v>80</v>
      </c>
      <c r="C123" s="25">
        <v>2433</v>
      </c>
      <c r="D123" s="25">
        <v>748</v>
      </c>
      <c r="E123" s="25">
        <v>1489</v>
      </c>
      <c r="F123" s="25">
        <v>2752</v>
      </c>
      <c r="G123" s="17">
        <f t="shared" si="8"/>
        <v>319</v>
      </c>
      <c r="H123" s="18">
        <f t="shared" si="9"/>
        <v>0.13111385121249486</v>
      </c>
      <c r="J123" s="24" t="s">
        <v>79</v>
      </c>
      <c r="K123" s="25">
        <v>19160</v>
      </c>
      <c r="L123" s="25">
        <v>9352</v>
      </c>
      <c r="M123" s="25">
        <v>17538</v>
      </c>
      <c r="N123" s="25">
        <v>25022</v>
      </c>
      <c r="O123" s="17">
        <f t="shared" si="6"/>
        <v>5862</v>
      </c>
      <c r="P123" s="18">
        <f t="shared" si="7"/>
        <v>0.30594989561586639</v>
      </c>
    </row>
    <row r="124" spans="2:16" ht="15">
      <c r="B124" s="24" t="s">
        <v>74</v>
      </c>
      <c r="C124" s="25">
        <v>2233</v>
      </c>
      <c r="D124" s="25">
        <v>218</v>
      </c>
      <c r="E124" s="25">
        <v>967</v>
      </c>
      <c r="F124" s="25">
        <v>1914</v>
      </c>
      <c r="G124" s="17">
        <f t="shared" si="8"/>
        <v>-319</v>
      </c>
      <c r="H124" s="18">
        <f t="shared" si="9"/>
        <v>-0.14285714285714285</v>
      </c>
      <c r="J124" s="24" t="s">
        <v>83</v>
      </c>
      <c r="K124" s="25">
        <v>15417</v>
      </c>
      <c r="L124" s="25">
        <v>16589</v>
      </c>
      <c r="M124" s="25">
        <v>20189</v>
      </c>
      <c r="N124" s="25">
        <v>18132</v>
      </c>
      <c r="O124" s="17">
        <f t="shared" si="6"/>
        <v>2715</v>
      </c>
      <c r="P124" s="18">
        <f t="shared" si="7"/>
        <v>0.1761043004475579</v>
      </c>
    </row>
    <row r="125" spans="2:16" ht="15">
      <c r="B125" s="24" t="s">
        <v>83</v>
      </c>
      <c r="C125" s="25">
        <v>1980</v>
      </c>
      <c r="D125" s="25">
        <v>1692</v>
      </c>
      <c r="E125" s="25">
        <v>2247</v>
      </c>
      <c r="F125" s="25">
        <v>2424</v>
      </c>
      <c r="G125" s="17">
        <f t="shared" si="8"/>
        <v>444</v>
      </c>
      <c r="H125" s="18">
        <f t="shared" si="9"/>
        <v>0.22424242424242424</v>
      </c>
      <c r="J125" s="24" t="s">
        <v>80</v>
      </c>
      <c r="K125" s="25">
        <v>15367</v>
      </c>
      <c r="L125" s="25">
        <v>4549</v>
      </c>
      <c r="M125" s="25">
        <v>9529</v>
      </c>
      <c r="N125" s="25">
        <v>13161</v>
      </c>
      <c r="O125" s="17">
        <f t="shared" si="6"/>
        <v>-2206</v>
      </c>
      <c r="P125" s="18">
        <f t="shared" si="7"/>
        <v>-0.14355436975336761</v>
      </c>
    </row>
    <row r="126" spans="2:16" ht="15">
      <c r="B126" s="24" t="s">
        <v>82</v>
      </c>
      <c r="C126" s="25">
        <v>1783</v>
      </c>
      <c r="D126" s="25">
        <v>790</v>
      </c>
      <c r="E126" s="25">
        <v>1267</v>
      </c>
      <c r="F126" s="25">
        <v>2364</v>
      </c>
      <c r="G126" s="17">
        <f t="shared" si="8"/>
        <v>581</v>
      </c>
      <c r="H126" s="18">
        <f t="shared" si="9"/>
        <v>0.32585530005608526</v>
      </c>
      <c r="J126" s="24" t="s">
        <v>82</v>
      </c>
      <c r="K126" s="25">
        <v>14949</v>
      </c>
      <c r="L126" s="25">
        <v>6059</v>
      </c>
      <c r="M126" s="25">
        <v>11219</v>
      </c>
      <c r="N126" s="25">
        <v>15252</v>
      </c>
      <c r="O126" s="17">
        <f t="shared" si="6"/>
        <v>303</v>
      </c>
      <c r="P126" s="18">
        <f t="shared" si="7"/>
        <v>2.0268914308649407E-2</v>
      </c>
    </row>
    <row r="127" spans="2:16" ht="15">
      <c r="B127" s="24" t="s">
        <v>81</v>
      </c>
      <c r="C127" s="25">
        <v>1764</v>
      </c>
      <c r="D127" s="25">
        <v>505</v>
      </c>
      <c r="E127" s="25">
        <v>1534</v>
      </c>
      <c r="F127" s="25">
        <v>2946</v>
      </c>
      <c r="G127" s="17">
        <f t="shared" si="8"/>
        <v>1182</v>
      </c>
      <c r="H127" s="18">
        <f t="shared" si="9"/>
        <v>0.67006802721088432</v>
      </c>
      <c r="J127" s="24" t="s">
        <v>81</v>
      </c>
      <c r="K127" s="25">
        <v>14294</v>
      </c>
      <c r="L127" s="25">
        <v>5588</v>
      </c>
      <c r="M127" s="25">
        <v>11007</v>
      </c>
      <c r="N127" s="25">
        <v>17876</v>
      </c>
      <c r="O127" s="17">
        <f t="shared" si="6"/>
        <v>3582</v>
      </c>
      <c r="P127" s="18">
        <f t="shared" si="7"/>
        <v>0.25059465510004197</v>
      </c>
    </row>
    <row r="128" spans="2:16" ht="15">
      <c r="B128" s="24" t="s">
        <v>84</v>
      </c>
      <c r="C128" s="25">
        <v>1030</v>
      </c>
      <c r="D128" s="25">
        <v>150</v>
      </c>
      <c r="E128" s="25">
        <v>288</v>
      </c>
      <c r="F128" s="25">
        <v>706</v>
      </c>
      <c r="G128" s="17">
        <f t="shared" si="8"/>
        <v>-324</v>
      </c>
      <c r="H128" s="18">
        <f t="shared" si="9"/>
        <v>-0.31456310679611649</v>
      </c>
      <c r="J128" s="24" t="s">
        <v>84</v>
      </c>
      <c r="K128" s="25">
        <v>7322</v>
      </c>
      <c r="L128" s="25">
        <v>1268</v>
      </c>
      <c r="M128" s="25">
        <v>3098</v>
      </c>
      <c r="N128" s="25">
        <v>4623</v>
      </c>
      <c r="O128" s="17">
        <f t="shared" si="6"/>
        <v>-2699</v>
      </c>
      <c r="P128" s="18">
        <f t="shared" si="7"/>
        <v>-0.36861513247746519</v>
      </c>
    </row>
    <row r="129" spans="2:16" ht="15">
      <c r="B129" s="24" t="s">
        <v>85</v>
      </c>
      <c r="C129" s="25">
        <v>966</v>
      </c>
      <c r="D129" s="25">
        <v>96</v>
      </c>
      <c r="E129" s="25">
        <v>733</v>
      </c>
      <c r="F129" s="25">
        <v>1016</v>
      </c>
      <c r="G129" s="17">
        <f t="shared" si="8"/>
        <v>50</v>
      </c>
      <c r="H129" s="18">
        <f t="shared" si="9"/>
        <v>5.1759834368530024E-2</v>
      </c>
      <c r="J129" s="24" t="s">
        <v>85</v>
      </c>
      <c r="K129" s="25">
        <v>7252</v>
      </c>
      <c r="L129" s="25">
        <v>644</v>
      </c>
      <c r="M129" s="25">
        <v>3661</v>
      </c>
      <c r="N129" s="25">
        <v>6080</v>
      </c>
      <c r="O129" s="17">
        <f t="shared" si="6"/>
        <v>-1172</v>
      </c>
      <c r="P129" s="18">
        <f t="shared" si="7"/>
        <v>-0.16161059018201876</v>
      </c>
    </row>
  </sheetData>
  <mergeCells count="2">
    <mergeCell ref="B68:H68"/>
    <mergeCell ref="J68:P68"/>
  </mergeCells>
  <pageMargins left="0.7" right="0.7" top="0.78740157499999996" bottom="0.78740157499999996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4111A-19A0-4D61-A814-A1631848F188}">
  <dimension ref="B1:AY17"/>
  <sheetViews>
    <sheetView workbookViewId="0">
      <selection activeCell="J22" sqref="A1:XFD1048576"/>
    </sheetView>
  </sheetViews>
  <sheetFormatPr baseColWidth="10" defaultColWidth="11.42578125" defaultRowHeight="14.25"/>
  <cols>
    <col min="1" max="1" width="11.42578125" style="5"/>
    <col min="2" max="2" width="23.85546875" style="5" customWidth="1"/>
    <col min="3" max="17" width="12.5703125" style="5" bestFit="1" customWidth="1"/>
    <col min="18" max="19" width="11.5703125" style="5" bestFit="1" customWidth="1"/>
    <col min="20" max="24" width="12.5703125" style="5" bestFit="1" customWidth="1"/>
    <col min="25" max="25" width="11.5703125" style="5" bestFit="1" customWidth="1"/>
    <col min="26" max="51" width="12.5703125" style="5" bestFit="1" customWidth="1"/>
    <col min="52" max="16384" width="11.42578125" style="5"/>
  </cols>
  <sheetData>
    <row r="1" spans="2:51" ht="15" thickBot="1"/>
    <row r="2" spans="2:51" ht="15" thickBot="1">
      <c r="B2" s="26"/>
      <c r="C2" s="27" t="s">
        <v>7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9"/>
    </row>
    <row r="3" spans="2:51">
      <c r="B3" s="26"/>
      <c r="C3" s="30">
        <v>2020</v>
      </c>
      <c r="D3" s="31"/>
      <c r="E3" s="31"/>
      <c r="F3" s="31"/>
      <c r="G3" s="31"/>
      <c r="H3" s="31"/>
      <c r="I3" s="31"/>
      <c r="J3" s="31"/>
      <c r="K3" s="31"/>
      <c r="L3" s="31"/>
      <c r="M3" s="32"/>
      <c r="N3" s="30">
        <v>2021</v>
      </c>
      <c r="O3" s="31"/>
      <c r="P3" s="31"/>
      <c r="Q3" s="31"/>
      <c r="R3" s="31"/>
      <c r="S3" s="31"/>
      <c r="T3" s="31"/>
      <c r="U3" s="31"/>
      <c r="V3" s="31"/>
      <c r="W3" s="31"/>
      <c r="X3" s="31"/>
      <c r="Y3" s="32"/>
      <c r="Z3" s="30">
        <v>2022</v>
      </c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2"/>
    </row>
    <row r="4" spans="2:51">
      <c r="B4" s="26"/>
      <c r="C4" s="33" t="s">
        <v>88</v>
      </c>
      <c r="D4" s="33" t="s">
        <v>89</v>
      </c>
      <c r="E4" s="33" t="s">
        <v>90</v>
      </c>
      <c r="F4" s="33" t="s">
        <v>91</v>
      </c>
      <c r="G4" s="33" t="s">
        <v>92</v>
      </c>
      <c r="H4" s="33" t="s">
        <v>93</v>
      </c>
      <c r="I4" s="33" t="s">
        <v>94</v>
      </c>
      <c r="J4" s="33" t="s">
        <v>95</v>
      </c>
      <c r="K4" s="33" t="s">
        <v>96</v>
      </c>
      <c r="L4" s="33" t="s">
        <v>97</v>
      </c>
      <c r="M4" s="33" t="s">
        <v>98</v>
      </c>
      <c r="N4" s="33" t="s">
        <v>99</v>
      </c>
      <c r="O4" s="33" t="s">
        <v>88</v>
      </c>
      <c r="P4" s="33" t="s">
        <v>89</v>
      </c>
      <c r="Q4" s="33" t="s">
        <v>90</v>
      </c>
      <c r="R4" s="33" t="s">
        <v>91</v>
      </c>
      <c r="S4" s="33" t="s">
        <v>92</v>
      </c>
      <c r="T4" s="33" t="s">
        <v>93</v>
      </c>
      <c r="U4" s="33" t="s">
        <v>94</v>
      </c>
      <c r="V4" s="33" t="s">
        <v>95</v>
      </c>
      <c r="W4" s="33" t="s">
        <v>96</v>
      </c>
      <c r="X4" s="33" t="s">
        <v>97</v>
      </c>
      <c r="Y4" s="33" t="s">
        <v>98</v>
      </c>
      <c r="Z4" s="33" t="s">
        <v>99</v>
      </c>
      <c r="AA4" s="33" t="s">
        <v>88</v>
      </c>
      <c r="AB4" s="33" t="s">
        <v>89</v>
      </c>
      <c r="AC4" s="33" t="s">
        <v>90</v>
      </c>
      <c r="AD4" s="33" t="s">
        <v>91</v>
      </c>
      <c r="AE4" s="33" t="s">
        <v>92</v>
      </c>
      <c r="AF4" s="33" t="s">
        <v>93</v>
      </c>
      <c r="AG4" s="33" t="s">
        <v>94</v>
      </c>
      <c r="AH4" s="33" t="s">
        <v>95</v>
      </c>
      <c r="AI4" s="33" t="s">
        <v>96</v>
      </c>
      <c r="AJ4" s="33" t="s">
        <v>97</v>
      </c>
      <c r="AK4" s="33" t="s">
        <v>98</v>
      </c>
    </row>
    <row r="5" spans="2:51">
      <c r="B5" s="34" t="s">
        <v>100</v>
      </c>
      <c r="C5" s="35">
        <v>0.11992919957220849</v>
      </c>
      <c r="D5" s="35">
        <v>-0.6513148731662316</v>
      </c>
      <c r="E5" s="35">
        <v>-0.94692277257046076</v>
      </c>
      <c r="F5" s="35">
        <v>-0.91600010360473849</v>
      </c>
      <c r="G5" s="35">
        <v>-0.77293457197309057</v>
      </c>
      <c r="H5" s="35">
        <v>-0.43644998325694073</v>
      </c>
      <c r="I5" s="35">
        <v>-0.31182297981599028</v>
      </c>
      <c r="J5" s="35">
        <v>-0.45276749521845394</v>
      </c>
      <c r="K5" s="35">
        <v>-0.62236570863928309</v>
      </c>
      <c r="L5" s="35">
        <v>-0.74935518626138631</v>
      </c>
      <c r="M5" s="35">
        <v>-0.68490946508457351</v>
      </c>
      <c r="N5" s="35">
        <v>-0.71281300775773149</v>
      </c>
      <c r="O5" s="35">
        <v>-0.71471163770356294</v>
      </c>
      <c r="P5" s="35">
        <v>-0.69063981372698424</v>
      </c>
      <c r="Q5" s="35">
        <v>-0.66561196322922034</v>
      </c>
      <c r="R5" s="35">
        <v>-0.62745855221796554</v>
      </c>
      <c r="S5" s="35">
        <v>-0.59212406746385027</v>
      </c>
      <c r="T5" s="35">
        <v>-0.32819752385790602</v>
      </c>
      <c r="U5" s="35">
        <v>-0.10632337208473008</v>
      </c>
      <c r="V5" s="35">
        <v>-0.17198687741650542</v>
      </c>
      <c r="W5" s="35">
        <v>-0.16798254473944885</v>
      </c>
      <c r="X5" s="35">
        <v>-0.20502356154842361</v>
      </c>
      <c r="Y5" s="35">
        <v>-0.33152833719525787</v>
      </c>
      <c r="Z5" s="35">
        <v>-0.3455245498423577</v>
      </c>
      <c r="AA5" s="35">
        <v>-0.20662983425414361</v>
      </c>
      <c r="AB5" s="35">
        <v>-0.22924623988385795</v>
      </c>
      <c r="AC5" s="35">
        <v>-0.1341964548081751</v>
      </c>
      <c r="AD5" s="35">
        <v>-7.3831326776409245E-2</v>
      </c>
      <c r="AE5" s="35">
        <v>-5.7008705711892871E-2</v>
      </c>
      <c r="AF5" s="35">
        <v>-4.0244364759178808E-3</v>
      </c>
      <c r="AG5" s="35">
        <v>4.4049639825975317E-2</v>
      </c>
      <c r="AH5" s="35">
        <v>-4.5411587248711527E-2</v>
      </c>
      <c r="AI5" s="35">
        <v>-5.2240440616337147E-2</v>
      </c>
      <c r="AJ5" s="35">
        <v>-4.912089227607197E-2</v>
      </c>
      <c r="AK5" s="35">
        <v>-2.2846005111218259E-2</v>
      </c>
    </row>
    <row r="6" spans="2:51">
      <c r="B6" s="34" t="s">
        <v>101</v>
      </c>
      <c r="C6" s="35">
        <v>-0.10391321612938165</v>
      </c>
      <c r="D6" s="35">
        <v>-0.75335372494057706</v>
      </c>
      <c r="E6" s="35">
        <v>-0.98357761982777259</v>
      </c>
      <c r="F6" s="35">
        <v>-0.98662767533108708</v>
      </c>
      <c r="G6" s="35">
        <v>-0.98335568930732453</v>
      </c>
      <c r="H6" s="35">
        <v>-0.96761131104605191</v>
      </c>
      <c r="I6" s="35">
        <v>-0.95855730999266675</v>
      </c>
      <c r="J6" s="35">
        <v>-0.9539267015706806</v>
      </c>
      <c r="K6" s="35">
        <v>-0.95274066461116824</v>
      </c>
      <c r="L6" s="35">
        <v>-0.94742671692746672</v>
      </c>
      <c r="M6" s="35">
        <v>-0.94867038468415188</v>
      </c>
      <c r="N6" s="35">
        <v>-0.9403024409155557</v>
      </c>
      <c r="O6" s="35">
        <v>-0.94674605609905782</v>
      </c>
      <c r="P6" s="35">
        <v>-0.94893512249169021</v>
      </c>
      <c r="Q6" s="35">
        <v>-0.95228816930792626</v>
      </c>
      <c r="R6" s="35">
        <v>-0.95783132530120485</v>
      </c>
      <c r="S6" s="35">
        <v>-0.94894744252435059</v>
      </c>
      <c r="T6" s="35">
        <v>-0.84527967105237778</v>
      </c>
      <c r="U6" s="35">
        <v>-0.70691911274968211</v>
      </c>
      <c r="V6" s="35">
        <v>-0.68064706404347164</v>
      </c>
      <c r="W6" s="35">
        <v>-0.67356708040161273</v>
      </c>
      <c r="X6" s="35">
        <v>-0.58386701247555717</v>
      </c>
      <c r="Y6" s="35">
        <v>-0.57170707890357453</v>
      </c>
      <c r="Z6" s="35">
        <v>-0.58479388235601604</v>
      </c>
      <c r="AA6" s="35">
        <v>-0.5842275549619147</v>
      </c>
      <c r="AB6" s="35">
        <v>-0.44170683434502223</v>
      </c>
      <c r="AC6" s="35">
        <v>-0.57711862017548532</v>
      </c>
      <c r="AD6" s="35">
        <v>-0.46204083046780942</v>
      </c>
      <c r="AE6" s="35">
        <v>-0.39979479154986342</v>
      </c>
      <c r="AF6" s="35">
        <v>-0.32708842010252615</v>
      </c>
      <c r="AG6" s="35">
        <v>-0.31146098937694688</v>
      </c>
      <c r="AH6" s="35">
        <v>-0.22782333627390083</v>
      </c>
      <c r="AI6" s="35">
        <v>-0.2294950852504809</v>
      </c>
      <c r="AJ6" s="35">
        <v>-0.16239191572959444</v>
      </c>
      <c r="AK6" s="35">
        <v>-2.0286346944669797E-2</v>
      </c>
    </row>
    <row r="7" spans="2:51">
      <c r="B7" s="34" t="s">
        <v>19</v>
      </c>
      <c r="C7" s="35">
        <v>8.5507510946952081E-2</v>
      </c>
      <c r="D7" s="35">
        <v>-0.55414252567454514</v>
      </c>
      <c r="E7" s="35">
        <v>-0.86217707400000676</v>
      </c>
      <c r="F7" s="35">
        <v>-0.54622701372753846</v>
      </c>
      <c r="G7" s="35">
        <v>-0.23087001218692105</v>
      </c>
      <c r="H7" s="35">
        <v>0.35031077242445319</v>
      </c>
      <c r="I7" s="35">
        <v>0.18372429574521432</v>
      </c>
      <c r="J7" s="35">
        <v>0.22506878255181184</v>
      </c>
      <c r="K7" s="35">
        <v>0.16403174742618121</v>
      </c>
      <c r="L7" s="35">
        <v>-0.29059526809826397</v>
      </c>
      <c r="M7" s="35">
        <v>-0.17187546734257986</v>
      </c>
      <c r="N7" s="35">
        <v>-0.31531823450760799</v>
      </c>
      <c r="O7" s="35">
        <v>5.4307134836939719E-2</v>
      </c>
      <c r="P7" s="35">
        <v>-8.1171085917619568E-2</v>
      </c>
      <c r="Q7" s="35">
        <v>0.42974751896759078</v>
      </c>
      <c r="R7" s="35">
        <v>0.3554159308817344</v>
      </c>
      <c r="S7" s="35">
        <v>0.15263023644688123</v>
      </c>
      <c r="T7" s="35">
        <v>0.30865115795355136</v>
      </c>
      <c r="U7" s="35">
        <v>0.3453241243835159</v>
      </c>
      <c r="V7" s="35">
        <v>0.25585143207119776</v>
      </c>
      <c r="W7" s="35">
        <v>0.32615243224614043</v>
      </c>
      <c r="X7" s="35">
        <v>4.795754816126041E-2</v>
      </c>
      <c r="Y7" s="35">
        <v>9.3185522062404269E-2</v>
      </c>
      <c r="Z7" s="35">
        <v>-2.1849810876406806E-2</v>
      </c>
      <c r="AA7" s="35">
        <v>0.16223120262676827</v>
      </c>
      <c r="AB7" s="35">
        <v>0.13359615689120119</v>
      </c>
      <c r="AC7" s="35">
        <v>0.28223638711259946</v>
      </c>
      <c r="AD7" s="35">
        <v>0.24522931772375234</v>
      </c>
      <c r="AE7" s="35">
        <v>0.22102385596244467</v>
      </c>
      <c r="AF7" s="35">
        <v>0.19149362447516372</v>
      </c>
      <c r="AG7" s="35">
        <v>0.16595283373735681</v>
      </c>
      <c r="AH7" s="35">
        <v>0.20320075687617001</v>
      </c>
      <c r="AI7" s="35">
        <v>0.26707370227834071</v>
      </c>
      <c r="AJ7" s="35">
        <v>0.12706762947681316</v>
      </c>
      <c r="AK7" s="35">
        <v>0.12479264369226528</v>
      </c>
    </row>
    <row r="8" spans="2:51">
      <c r="B8" s="34" t="s">
        <v>102</v>
      </c>
      <c r="C8" s="35">
        <v>7.0378558491251964E-2</v>
      </c>
      <c r="D8" s="35">
        <v>-0.62089154162019899</v>
      </c>
      <c r="E8" s="35">
        <v>-0.91849561515576694</v>
      </c>
      <c r="F8" s="35">
        <v>-0.7859528046534876</v>
      </c>
      <c r="G8" s="35">
        <v>-0.61715799816951322</v>
      </c>
      <c r="H8" s="35">
        <v>-0.24936383872386902</v>
      </c>
      <c r="I8" s="35">
        <v>-0.27198592233311403</v>
      </c>
      <c r="J8" s="35">
        <v>-0.27525488962992251</v>
      </c>
      <c r="K8" s="35">
        <v>-0.32405522883003224</v>
      </c>
      <c r="L8" s="35">
        <v>-0.57023214472345618</v>
      </c>
      <c r="M8" s="35">
        <v>-0.50402998878648431</v>
      </c>
      <c r="N8" s="35">
        <v>-0.55112213296930168</v>
      </c>
      <c r="O8" s="35">
        <v>-0.35265017281955235</v>
      </c>
      <c r="P8" s="35">
        <v>-0.43971238591613238</v>
      </c>
      <c r="Q8" s="35">
        <v>-0.25356077144569111</v>
      </c>
      <c r="R8" s="35">
        <v>-0.32560080001356861</v>
      </c>
      <c r="S8" s="35">
        <v>-0.39923691120349514</v>
      </c>
      <c r="T8" s="35">
        <v>-0.20147981640733581</v>
      </c>
      <c r="U8" s="35">
        <v>-7.2959532922616366E-2</v>
      </c>
      <c r="V8" s="35">
        <v>-0.10966913942783263</v>
      </c>
      <c r="W8" s="35">
        <v>-5.4434189412655321E-2</v>
      </c>
      <c r="X8" s="35">
        <v>-0.16296346724171495</v>
      </c>
      <c r="Y8" s="35">
        <v>-0.18624190037514055</v>
      </c>
      <c r="Z8" s="35">
        <v>-0.22260737615217119</v>
      </c>
      <c r="AA8" s="35">
        <v>-7.0877054811790297E-2</v>
      </c>
      <c r="AB8" s="35">
        <v>-8.9100772007646434E-2</v>
      </c>
      <c r="AC8" s="35">
        <v>-5.7187139981800139E-2</v>
      </c>
      <c r="AD8" s="35">
        <v>-6.2144053657045784E-2</v>
      </c>
      <c r="AE8" s="35">
        <v>-5.0414438425276042E-2</v>
      </c>
      <c r="AF8" s="35">
        <v>-1.1740256215513445E-2</v>
      </c>
      <c r="AG8" s="35">
        <v>2.0080829389081956E-3</v>
      </c>
      <c r="AH8" s="35">
        <v>2.0057300403369949E-2</v>
      </c>
      <c r="AI8" s="35">
        <v>5.8197949814131844E-2</v>
      </c>
      <c r="AJ8" s="35">
        <v>1.1846466722982507E-2</v>
      </c>
      <c r="AK8" s="35">
        <v>4.5220010862654814E-2</v>
      </c>
    </row>
    <row r="10" spans="2:51" ht="15" thickBot="1"/>
    <row r="11" spans="2:51" ht="15" thickBot="1">
      <c r="B11" s="26"/>
      <c r="C11" s="36" t="s">
        <v>103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8"/>
    </row>
    <row r="12" spans="2:51" ht="15" thickBot="1">
      <c r="B12" s="26"/>
      <c r="C12" s="39">
        <v>2019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39">
        <v>2020</v>
      </c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  <c r="AA12" s="39">
        <v>2021</v>
      </c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1"/>
      <c r="AM12" s="39">
        <v>2022</v>
      </c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1"/>
    </row>
    <row r="13" spans="2:51">
      <c r="B13" s="34"/>
      <c r="C13" s="42" t="s">
        <v>99</v>
      </c>
      <c r="D13" s="42" t="s">
        <v>88</v>
      </c>
      <c r="E13" s="42" t="s">
        <v>89</v>
      </c>
      <c r="F13" s="42" t="s">
        <v>90</v>
      </c>
      <c r="G13" s="42" t="s">
        <v>91</v>
      </c>
      <c r="H13" s="42" t="s">
        <v>92</v>
      </c>
      <c r="I13" s="42" t="s">
        <v>93</v>
      </c>
      <c r="J13" s="42" t="s">
        <v>94</v>
      </c>
      <c r="K13" s="42" t="s">
        <v>95</v>
      </c>
      <c r="L13" s="42" t="s">
        <v>96</v>
      </c>
      <c r="M13" s="42" t="s">
        <v>97</v>
      </c>
      <c r="N13" s="42" t="s">
        <v>98</v>
      </c>
      <c r="O13" s="42" t="s">
        <v>99</v>
      </c>
      <c r="P13" s="42" t="s">
        <v>88</v>
      </c>
      <c r="Q13" s="42" t="s">
        <v>89</v>
      </c>
      <c r="R13" s="42" t="s">
        <v>90</v>
      </c>
      <c r="S13" s="42" t="s">
        <v>91</v>
      </c>
      <c r="T13" s="42" t="s">
        <v>92</v>
      </c>
      <c r="U13" s="42" t="s">
        <v>93</v>
      </c>
      <c r="V13" s="42" t="s">
        <v>94</v>
      </c>
      <c r="W13" s="42" t="s">
        <v>95</v>
      </c>
      <c r="X13" s="42" t="s">
        <v>96</v>
      </c>
      <c r="Y13" s="42" t="s">
        <v>97</v>
      </c>
      <c r="Z13" s="42" t="s">
        <v>98</v>
      </c>
      <c r="AA13" s="42" t="s">
        <v>99</v>
      </c>
      <c r="AB13" s="42" t="s">
        <v>88</v>
      </c>
      <c r="AC13" s="42" t="s">
        <v>89</v>
      </c>
      <c r="AD13" s="42" t="s">
        <v>90</v>
      </c>
      <c r="AE13" s="42" t="s">
        <v>91</v>
      </c>
      <c r="AF13" s="42" t="s">
        <v>92</v>
      </c>
      <c r="AG13" s="42" t="s">
        <v>93</v>
      </c>
      <c r="AH13" s="42" t="s">
        <v>94</v>
      </c>
      <c r="AI13" s="42" t="s">
        <v>95</v>
      </c>
      <c r="AJ13" s="42" t="s">
        <v>96</v>
      </c>
      <c r="AK13" s="42" t="s">
        <v>97</v>
      </c>
      <c r="AL13" s="42" t="s">
        <v>98</v>
      </c>
      <c r="AM13" s="42" t="s">
        <v>99</v>
      </c>
      <c r="AN13" s="42" t="s">
        <v>88</v>
      </c>
      <c r="AO13" s="42" t="s">
        <v>89</v>
      </c>
      <c r="AP13" s="42" t="s">
        <v>90</v>
      </c>
      <c r="AQ13" s="42" t="s">
        <v>91</v>
      </c>
      <c r="AR13" s="42" t="s">
        <v>92</v>
      </c>
      <c r="AS13" s="42" t="s">
        <v>93</v>
      </c>
      <c r="AT13" s="42" t="s">
        <v>94</v>
      </c>
      <c r="AU13" s="42" t="s">
        <v>95</v>
      </c>
      <c r="AV13" s="42" t="s">
        <v>96</v>
      </c>
      <c r="AW13" s="42" t="s">
        <v>97</v>
      </c>
      <c r="AX13" s="42" t="s">
        <v>98</v>
      </c>
      <c r="AY13" s="42" t="s">
        <v>99</v>
      </c>
    </row>
    <row r="14" spans="2:51">
      <c r="B14" s="34" t="s">
        <v>100</v>
      </c>
      <c r="C14" s="43">
        <v>960719</v>
      </c>
      <c r="D14" s="43">
        <v>1070615</v>
      </c>
      <c r="E14" s="43">
        <v>1220574</v>
      </c>
      <c r="F14" s="43">
        <v>864382</v>
      </c>
      <c r="G14" s="43">
        <v>849382</v>
      </c>
      <c r="H14" s="43">
        <v>1061487</v>
      </c>
      <c r="I14" s="43">
        <v>1310991</v>
      </c>
      <c r="J14" s="43">
        <v>1402100</v>
      </c>
      <c r="K14" s="43">
        <v>1068692</v>
      </c>
      <c r="L14" s="43">
        <v>821758</v>
      </c>
      <c r="M14" s="43">
        <v>643209</v>
      </c>
      <c r="N14" s="43">
        <v>964545</v>
      </c>
      <c r="O14" s="43">
        <v>981176</v>
      </c>
      <c r="P14" s="43">
        <v>1199013</v>
      </c>
      <c r="Q14" s="43">
        <v>425596</v>
      </c>
      <c r="R14" s="43">
        <v>45879</v>
      </c>
      <c r="S14" s="43">
        <v>71348</v>
      </c>
      <c r="T14" s="43">
        <v>241027</v>
      </c>
      <c r="U14" s="43">
        <v>738809</v>
      </c>
      <c r="V14" s="43">
        <v>964893</v>
      </c>
      <c r="W14" s="43">
        <v>584823</v>
      </c>
      <c r="X14" s="43">
        <v>310324</v>
      </c>
      <c r="Y14" s="43">
        <v>161217</v>
      </c>
      <c r="Z14" s="43">
        <v>303919</v>
      </c>
      <c r="AA14" s="43">
        <v>275906</v>
      </c>
      <c r="AB14" s="43">
        <v>305434</v>
      </c>
      <c r="AC14" s="43">
        <v>377597</v>
      </c>
      <c r="AD14" s="43">
        <v>289039</v>
      </c>
      <c r="AE14" s="43">
        <v>316430</v>
      </c>
      <c r="AF14" s="43">
        <v>432955</v>
      </c>
      <c r="AG14" s="43">
        <v>880727</v>
      </c>
      <c r="AH14" s="43">
        <v>1253024</v>
      </c>
      <c r="AI14" s="43">
        <v>884891</v>
      </c>
      <c r="AJ14" s="43">
        <v>683717</v>
      </c>
      <c r="AK14" s="43">
        <v>511336</v>
      </c>
      <c r="AL14" s="43">
        <v>644771</v>
      </c>
      <c r="AM14" s="43">
        <v>628767</v>
      </c>
      <c r="AN14" s="43">
        <v>849394</v>
      </c>
      <c r="AO14" s="43">
        <v>940762</v>
      </c>
      <c r="AP14" s="43">
        <v>748385</v>
      </c>
      <c r="AQ14" s="43">
        <v>786671</v>
      </c>
      <c r="AR14" s="43">
        <v>1000973</v>
      </c>
      <c r="AS14" s="43">
        <v>1305715</v>
      </c>
      <c r="AT14" s="43">
        <v>1463862</v>
      </c>
      <c r="AU14" s="43">
        <v>1020161</v>
      </c>
      <c r="AV14" s="43">
        <v>778829</v>
      </c>
      <c r="AW14" s="43">
        <v>611614</v>
      </c>
      <c r="AX14" s="43">
        <v>942509</v>
      </c>
      <c r="AY14" s="43">
        <v>942509</v>
      </c>
    </row>
    <row r="15" spans="2:51">
      <c r="B15" s="34" t="s">
        <v>104</v>
      </c>
      <c r="C15" s="43">
        <v>459131</v>
      </c>
      <c r="D15" s="43">
        <v>443216</v>
      </c>
      <c r="E15" s="43">
        <v>527995</v>
      </c>
      <c r="F15" s="43">
        <v>638458</v>
      </c>
      <c r="G15" s="43">
        <v>923624</v>
      </c>
      <c r="H15" s="43">
        <v>1186111</v>
      </c>
      <c r="I15" s="43">
        <v>1296255</v>
      </c>
      <c r="J15" s="43">
        <v>1189112</v>
      </c>
      <c r="K15" s="43">
        <v>957865</v>
      </c>
      <c r="L15" s="43">
        <v>758940</v>
      </c>
      <c r="M15" s="43">
        <v>438778</v>
      </c>
      <c r="N15" s="43">
        <v>581672</v>
      </c>
      <c r="O15" s="43">
        <v>519169</v>
      </c>
      <c r="P15" s="43">
        <v>397160</v>
      </c>
      <c r="Q15" s="43">
        <v>130228</v>
      </c>
      <c r="R15" s="43">
        <v>10485</v>
      </c>
      <c r="S15" s="43">
        <v>12351</v>
      </c>
      <c r="T15" s="43">
        <v>19742</v>
      </c>
      <c r="U15" s="43">
        <v>41984</v>
      </c>
      <c r="V15" s="43">
        <v>49280</v>
      </c>
      <c r="W15" s="43">
        <v>44132</v>
      </c>
      <c r="X15" s="43">
        <v>35867</v>
      </c>
      <c r="Y15" s="43">
        <v>23068</v>
      </c>
      <c r="Z15" s="43">
        <v>29857</v>
      </c>
      <c r="AA15" s="43">
        <v>27409</v>
      </c>
      <c r="AB15" s="43">
        <v>23603</v>
      </c>
      <c r="AC15" s="43">
        <v>26962</v>
      </c>
      <c r="AD15" s="43">
        <v>30462</v>
      </c>
      <c r="AE15" s="43">
        <v>38948</v>
      </c>
      <c r="AF15" s="43">
        <v>60554</v>
      </c>
      <c r="AG15" s="43">
        <v>200557</v>
      </c>
      <c r="AH15" s="43">
        <v>348506</v>
      </c>
      <c r="AI15" s="43">
        <v>305897</v>
      </c>
      <c r="AJ15" s="43">
        <v>247743</v>
      </c>
      <c r="AK15" s="43">
        <v>182590</v>
      </c>
      <c r="AL15" s="43">
        <v>249126</v>
      </c>
      <c r="AM15" s="43">
        <v>190634</v>
      </c>
      <c r="AN15" s="43">
        <v>184277</v>
      </c>
      <c r="AO15" s="43">
        <v>294776</v>
      </c>
      <c r="AP15" s="43">
        <v>269992</v>
      </c>
      <c r="AQ15" s="43">
        <v>496872</v>
      </c>
      <c r="AR15" s="43">
        <v>711910</v>
      </c>
      <c r="AS15" s="43">
        <v>872265</v>
      </c>
      <c r="AT15" s="43">
        <v>818750</v>
      </c>
      <c r="AU15" s="43">
        <v>739641</v>
      </c>
      <c r="AV15" s="43">
        <v>584767</v>
      </c>
      <c r="AW15" s="43">
        <v>367524</v>
      </c>
      <c r="AX15" s="43">
        <v>569872</v>
      </c>
      <c r="AY15" s="43">
        <v>569872</v>
      </c>
    </row>
    <row r="16" spans="2:51">
      <c r="B16" s="34" t="s">
        <v>19</v>
      </c>
      <c r="C16" s="43">
        <v>1416534</v>
      </c>
      <c r="D16" s="43">
        <v>1599532</v>
      </c>
      <c r="E16" s="43">
        <v>1604118</v>
      </c>
      <c r="F16" s="43">
        <v>1174108</v>
      </c>
      <c r="G16" s="43">
        <v>1233943</v>
      </c>
      <c r="H16" s="43">
        <v>1552484</v>
      </c>
      <c r="I16" s="43">
        <v>1961564</v>
      </c>
      <c r="J16" s="43">
        <v>1914080</v>
      </c>
      <c r="K16" s="43">
        <v>1678478</v>
      </c>
      <c r="L16" s="43">
        <v>1479805</v>
      </c>
      <c r="M16" s="43">
        <v>1003867</v>
      </c>
      <c r="N16" s="43">
        <v>1303915</v>
      </c>
      <c r="O16" s="43">
        <v>1536861</v>
      </c>
      <c r="P16" s="43">
        <v>1736304</v>
      </c>
      <c r="Q16" s="43">
        <v>715208</v>
      </c>
      <c r="R16" s="43">
        <v>161819</v>
      </c>
      <c r="S16" s="43">
        <v>559930</v>
      </c>
      <c r="T16" s="43">
        <v>1194062</v>
      </c>
      <c r="U16" s="43">
        <v>2648721</v>
      </c>
      <c r="V16" s="43">
        <v>2265743</v>
      </c>
      <c r="W16" s="43">
        <v>2056251</v>
      </c>
      <c r="X16" s="43">
        <v>1722540</v>
      </c>
      <c r="Y16" s="43">
        <v>712148</v>
      </c>
      <c r="Z16" s="43">
        <v>1079804</v>
      </c>
      <c r="AA16" s="43">
        <v>969875</v>
      </c>
      <c r="AB16" s="43">
        <v>1686398</v>
      </c>
      <c r="AC16" s="43">
        <v>1473910</v>
      </c>
      <c r="AD16" s="43">
        <v>1678678</v>
      </c>
      <c r="AE16" s="43">
        <v>1672506</v>
      </c>
      <c r="AF16" s="43">
        <v>1789440</v>
      </c>
      <c r="AG16" s="43">
        <v>2567003</v>
      </c>
      <c r="AH16" s="43">
        <v>2575058</v>
      </c>
      <c r="AI16" s="43">
        <v>2107919</v>
      </c>
      <c r="AJ16" s="43">
        <v>1962447</v>
      </c>
      <c r="AK16" s="43">
        <v>1052010</v>
      </c>
      <c r="AL16" s="43">
        <v>1425421</v>
      </c>
      <c r="AM16" s="43">
        <v>1385583</v>
      </c>
      <c r="AN16" s="43">
        <v>1859026</v>
      </c>
      <c r="AO16" s="43">
        <v>1818422</v>
      </c>
      <c r="AP16" s="43">
        <v>1505484</v>
      </c>
      <c r="AQ16" s="43">
        <v>1536542</v>
      </c>
      <c r="AR16" s="43">
        <v>1895620</v>
      </c>
      <c r="AS16" s="43">
        <v>2337191</v>
      </c>
      <c r="AT16" s="43">
        <v>2231727</v>
      </c>
      <c r="AU16" s="43">
        <v>2019546</v>
      </c>
      <c r="AV16" s="43">
        <v>1875022</v>
      </c>
      <c r="AW16" s="43">
        <v>1131426</v>
      </c>
      <c r="AX16" s="43">
        <v>1466634</v>
      </c>
      <c r="AY16" s="43">
        <v>1466634</v>
      </c>
    </row>
    <row r="17" spans="2:51">
      <c r="B17" s="34" t="s">
        <v>102</v>
      </c>
      <c r="C17" s="43">
        <v>2836384</v>
      </c>
      <c r="D17" s="43">
        <v>3113363</v>
      </c>
      <c r="E17" s="43">
        <v>3352687</v>
      </c>
      <c r="F17" s="43">
        <v>2676948</v>
      </c>
      <c r="G17" s="43">
        <v>3006949</v>
      </c>
      <c r="H17" s="43">
        <v>3800082</v>
      </c>
      <c r="I17" s="43">
        <v>4568810</v>
      </c>
      <c r="J17" s="43">
        <v>4505292</v>
      </c>
      <c r="K17" s="43">
        <v>3705035</v>
      </c>
      <c r="L17" s="43">
        <v>3060503</v>
      </c>
      <c r="M17" s="43">
        <v>2085854</v>
      </c>
      <c r="N17" s="43">
        <v>2850132</v>
      </c>
      <c r="O17" s="43">
        <v>3037206</v>
      </c>
      <c r="P17" s="43">
        <v>3332477</v>
      </c>
      <c r="Q17" s="43">
        <v>1271032</v>
      </c>
      <c r="R17" s="43">
        <v>218183</v>
      </c>
      <c r="S17" s="43">
        <v>643629</v>
      </c>
      <c r="T17" s="43">
        <v>1454831</v>
      </c>
      <c r="U17" s="43">
        <v>3429514</v>
      </c>
      <c r="V17" s="43">
        <v>3279916</v>
      </c>
      <c r="W17" s="43">
        <v>2685206</v>
      </c>
      <c r="X17" s="43">
        <v>2068731</v>
      </c>
      <c r="Y17" s="43">
        <v>896433</v>
      </c>
      <c r="Z17" s="43">
        <v>1413580</v>
      </c>
      <c r="AA17" s="43">
        <v>1273190</v>
      </c>
      <c r="AB17" s="43">
        <v>2015435</v>
      </c>
      <c r="AC17" s="43">
        <v>1878469</v>
      </c>
      <c r="AD17" s="43">
        <v>1998179</v>
      </c>
      <c r="AE17" s="43">
        <v>2027884</v>
      </c>
      <c r="AF17" s="43">
        <v>2282949</v>
      </c>
      <c r="AG17" s="43">
        <v>3648287</v>
      </c>
      <c r="AH17" s="43">
        <v>4176588</v>
      </c>
      <c r="AI17" s="43">
        <v>3298707</v>
      </c>
      <c r="AJ17" s="43">
        <v>2893907</v>
      </c>
      <c r="AK17" s="43">
        <v>1745936</v>
      </c>
      <c r="AL17" s="43">
        <v>2319318</v>
      </c>
      <c r="AM17" s="43">
        <v>2204984</v>
      </c>
      <c r="AN17" s="43">
        <v>2892697</v>
      </c>
      <c r="AO17" s="43">
        <v>3053960</v>
      </c>
      <c r="AP17" s="43">
        <v>2523861</v>
      </c>
      <c r="AQ17" s="43">
        <v>2820085</v>
      </c>
      <c r="AR17" s="43">
        <v>3608503</v>
      </c>
      <c r="AS17" s="43">
        <v>4515171</v>
      </c>
      <c r="AT17" s="43">
        <v>4514339</v>
      </c>
      <c r="AU17" s="43">
        <v>3779348</v>
      </c>
      <c r="AV17" s="43">
        <v>3238618</v>
      </c>
      <c r="AW17" s="43">
        <v>2110564</v>
      </c>
      <c r="AX17" s="43">
        <v>2979015</v>
      </c>
      <c r="AY17" s="43">
        <v>2979015</v>
      </c>
    </row>
  </sheetData>
  <mergeCells count="9">
    <mergeCell ref="C2:AK2"/>
    <mergeCell ref="C3:M3"/>
    <mergeCell ref="N3:Y3"/>
    <mergeCell ref="Z3:AK3"/>
    <mergeCell ref="AM12:AY12"/>
    <mergeCell ref="AA12:AL12"/>
    <mergeCell ref="O12:Z12"/>
    <mergeCell ref="C12:N12"/>
    <mergeCell ref="C11:AY11"/>
  </mergeCells>
  <phoneticPr fontId="2" type="noConversion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3D7BC-55D9-4E71-BAD0-35C692CC656E}">
  <dimension ref="B3:J16"/>
  <sheetViews>
    <sheetView workbookViewId="0">
      <selection activeCell="E21" sqref="E21"/>
    </sheetView>
  </sheetViews>
  <sheetFormatPr baseColWidth="10" defaultColWidth="12.28515625" defaultRowHeight="14.25"/>
  <cols>
    <col min="1" max="1" width="12.28515625" style="1"/>
    <col min="2" max="2" width="32" style="1" bestFit="1" customWidth="1"/>
    <col min="3" max="6" width="16.5703125" style="1" customWidth="1"/>
    <col min="7" max="10" width="36.85546875" style="1" customWidth="1"/>
    <col min="11" max="16384" width="12.28515625" style="1"/>
  </cols>
  <sheetData>
    <row r="3" spans="2:10" ht="75">
      <c r="B3" s="44"/>
      <c r="C3" s="44">
        <v>2019</v>
      </c>
      <c r="D3" s="44">
        <v>2020</v>
      </c>
      <c r="E3" s="44">
        <v>2021</v>
      </c>
      <c r="F3" s="44">
        <v>2022</v>
      </c>
      <c r="G3" s="47" t="s">
        <v>105</v>
      </c>
      <c r="H3" s="47" t="s">
        <v>106</v>
      </c>
      <c r="I3" s="47" t="s">
        <v>107</v>
      </c>
      <c r="J3" s="47" t="s">
        <v>108</v>
      </c>
    </row>
    <row r="4" spans="2:10" ht="15">
      <c r="B4" s="2" t="s">
        <v>109</v>
      </c>
      <c r="C4" s="45">
        <v>6534235</v>
      </c>
      <c r="D4" s="45">
        <v>2258040</v>
      </c>
      <c r="E4" s="45">
        <v>3139935</v>
      </c>
      <c r="F4" s="45">
        <v>5935731</v>
      </c>
      <c r="G4" s="48">
        <f t="shared" ref="G4:G16" si="0">F4-C4</f>
        <v>-598504</v>
      </c>
      <c r="H4" s="49">
        <f t="shared" ref="H4:H16" si="1">G4/C4</f>
        <v>-9.1595114041659043E-2</v>
      </c>
      <c r="I4" s="48">
        <v>2795796</v>
      </c>
      <c r="J4" s="46">
        <v>0.8903993235528761</v>
      </c>
    </row>
    <row r="5" spans="2:10" ht="15">
      <c r="B5" s="2" t="s">
        <v>110</v>
      </c>
      <c r="C5" s="45">
        <v>5414796</v>
      </c>
      <c r="D5" s="45">
        <v>3300449</v>
      </c>
      <c r="E5" s="45">
        <v>3925178</v>
      </c>
      <c r="F5" s="45">
        <v>5251001</v>
      </c>
      <c r="G5" s="48">
        <f t="shared" si="0"/>
        <v>-163795</v>
      </c>
      <c r="H5" s="49">
        <f t="shared" si="1"/>
        <v>-3.0249523712435333E-2</v>
      </c>
      <c r="I5" s="48">
        <v>1325823</v>
      </c>
      <c r="J5" s="46">
        <v>0.33777398120543833</v>
      </c>
    </row>
    <row r="6" spans="2:10" ht="15">
      <c r="B6" s="2" t="s">
        <v>111</v>
      </c>
      <c r="C6" s="45">
        <v>5256016</v>
      </c>
      <c r="D6" s="45">
        <v>4769970</v>
      </c>
      <c r="E6" s="45">
        <v>5153155</v>
      </c>
      <c r="F6" s="45">
        <v>5566580</v>
      </c>
      <c r="G6" s="48">
        <f t="shared" si="0"/>
        <v>310564</v>
      </c>
      <c r="H6" s="49">
        <f t="shared" si="1"/>
        <v>5.9087339155740777E-2</v>
      </c>
      <c r="I6" s="48">
        <v>413425</v>
      </c>
      <c r="J6" s="46">
        <v>8.0227549918448021E-2</v>
      </c>
    </row>
    <row r="7" spans="2:10" ht="15">
      <c r="B7" s="2" t="s">
        <v>112</v>
      </c>
      <c r="C7" s="45">
        <v>4259950</v>
      </c>
      <c r="D7" s="45">
        <v>3227069</v>
      </c>
      <c r="E7" s="45">
        <v>3504091</v>
      </c>
      <c r="F7" s="45">
        <v>4189080</v>
      </c>
      <c r="G7" s="48">
        <f t="shared" si="0"/>
        <v>-70870</v>
      </c>
      <c r="H7" s="49">
        <f t="shared" si="1"/>
        <v>-1.6636345497012876E-2</v>
      </c>
      <c r="I7" s="48">
        <v>684989</v>
      </c>
      <c r="J7" s="46">
        <v>0.19548265156355815</v>
      </c>
    </row>
    <row r="8" spans="2:10" ht="15">
      <c r="B8" s="2" t="s">
        <v>113</v>
      </c>
      <c r="C8" s="45">
        <v>3912377</v>
      </c>
      <c r="D8" s="45">
        <v>2139580</v>
      </c>
      <c r="E8" s="45">
        <v>2709755</v>
      </c>
      <c r="F8" s="45">
        <v>3500246</v>
      </c>
      <c r="G8" s="48">
        <f t="shared" si="0"/>
        <v>-412131</v>
      </c>
      <c r="H8" s="49">
        <f t="shared" si="1"/>
        <v>-0.10534030846209351</v>
      </c>
      <c r="I8" s="48">
        <v>790491</v>
      </c>
      <c r="J8" s="46">
        <v>0.29172046919370942</v>
      </c>
    </row>
    <row r="9" spans="2:10" ht="15">
      <c r="B9" s="2" t="s">
        <v>114</v>
      </c>
      <c r="C9" s="45">
        <v>3202974</v>
      </c>
      <c r="D9" s="45">
        <v>1041888</v>
      </c>
      <c r="E9" s="45">
        <v>1524749</v>
      </c>
      <c r="F9" s="45">
        <v>2965424</v>
      </c>
      <c r="G9" s="48">
        <f t="shared" si="0"/>
        <v>-237550</v>
      </c>
      <c r="H9" s="49">
        <f t="shared" si="1"/>
        <v>-7.4165447487241548E-2</v>
      </c>
      <c r="I9" s="48">
        <v>1440675</v>
      </c>
      <c r="J9" s="46">
        <v>0.94486043276631104</v>
      </c>
    </row>
    <row r="10" spans="2:10" ht="15">
      <c r="B10" s="2" t="s">
        <v>115</v>
      </c>
      <c r="C10" s="45">
        <v>2959356</v>
      </c>
      <c r="D10" s="45">
        <v>1530861</v>
      </c>
      <c r="E10" s="45">
        <v>2085842</v>
      </c>
      <c r="F10" s="45">
        <v>2680057</v>
      </c>
      <c r="G10" s="48">
        <f t="shared" si="0"/>
        <v>-279299</v>
      </c>
      <c r="H10" s="49">
        <f t="shared" si="1"/>
        <v>-9.4378303928287097E-2</v>
      </c>
      <c r="I10" s="48">
        <v>594215</v>
      </c>
      <c r="J10" s="46">
        <v>0.28488015870809008</v>
      </c>
    </row>
    <row r="11" spans="2:10" ht="15">
      <c r="B11" s="2" t="s">
        <v>116</v>
      </c>
      <c r="C11" s="45">
        <v>2309518</v>
      </c>
      <c r="D11" s="45">
        <v>1933673</v>
      </c>
      <c r="E11" s="45">
        <v>2934445</v>
      </c>
      <c r="F11" s="45">
        <v>2555243</v>
      </c>
      <c r="G11" s="48">
        <f t="shared" si="0"/>
        <v>245725</v>
      </c>
      <c r="H11" s="49">
        <f t="shared" si="1"/>
        <v>0.10639665938953496</v>
      </c>
      <c r="I11" s="48">
        <v>-379202</v>
      </c>
      <c r="J11" s="46">
        <v>-0.12922443596659675</v>
      </c>
    </row>
    <row r="12" spans="2:10" ht="15">
      <c r="B12" s="2" t="s">
        <v>117</v>
      </c>
      <c r="C12" s="45">
        <v>1897137</v>
      </c>
      <c r="D12" s="45">
        <v>1470743</v>
      </c>
      <c r="E12" s="45">
        <v>1832379</v>
      </c>
      <c r="F12" s="45">
        <v>1977246</v>
      </c>
      <c r="G12" s="48">
        <f t="shared" si="0"/>
        <v>80109</v>
      </c>
      <c r="H12" s="49">
        <f t="shared" si="1"/>
        <v>4.2226259885290308E-2</v>
      </c>
      <c r="I12" s="48">
        <v>144867</v>
      </c>
      <c r="J12" s="46">
        <v>7.9059517708945579E-2</v>
      </c>
    </row>
    <row r="13" spans="2:10" ht="15">
      <c r="B13" s="2" t="s">
        <v>118</v>
      </c>
      <c r="C13" s="45">
        <v>1706587</v>
      </c>
      <c r="D13" s="45">
        <v>694243</v>
      </c>
      <c r="E13" s="45">
        <v>969759</v>
      </c>
      <c r="F13" s="45">
        <v>1531150</v>
      </c>
      <c r="G13" s="48">
        <f t="shared" si="0"/>
        <v>-175437</v>
      </c>
      <c r="H13" s="49">
        <f t="shared" si="1"/>
        <v>-0.10279991585544716</v>
      </c>
      <c r="I13" s="48">
        <v>561391</v>
      </c>
      <c r="J13" s="46">
        <v>0.57889743740455102</v>
      </c>
    </row>
    <row r="14" spans="2:10" ht="15">
      <c r="B14" s="2" t="s">
        <v>119</v>
      </c>
      <c r="C14" s="45">
        <v>1071043</v>
      </c>
      <c r="D14" s="45">
        <v>649605</v>
      </c>
      <c r="E14" s="45">
        <v>819898</v>
      </c>
      <c r="F14" s="45">
        <v>1023850</v>
      </c>
      <c r="G14" s="48">
        <f t="shared" si="0"/>
        <v>-47193</v>
      </c>
      <c r="H14" s="49">
        <f t="shared" si="1"/>
        <v>-4.4062656681384406E-2</v>
      </c>
      <c r="I14" s="48">
        <v>203952</v>
      </c>
      <c r="J14" s="46">
        <v>0.2487528936526251</v>
      </c>
    </row>
    <row r="15" spans="2:10" ht="15">
      <c r="B15" s="2" t="s">
        <v>120</v>
      </c>
      <c r="C15" s="45">
        <v>556151</v>
      </c>
      <c r="D15" s="45">
        <v>413293</v>
      </c>
      <c r="E15" s="45">
        <v>563134</v>
      </c>
      <c r="F15" s="45">
        <v>591898</v>
      </c>
      <c r="G15" s="48">
        <f t="shared" si="0"/>
        <v>35747</v>
      </c>
      <c r="H15" s="49">
        <f t="shared" si="1"/>
        <v>6.4275709294777855E-2</v>
      </c>
      <c r="I15" s="48">
        <v>28764</v>
      </c>
      <c r="J15" s="46">
        <v>5.1078428935209023E-2</v>
      </c>
    </row>
    <row r="16" spans="2:10" ht="15">
      <c r="B16" s="2" t="s">
        <v>121</v>
      </c>
      <c r="C16" s="45">
        <v>481899</v>
      </c>
      <c r="D16" s="45">
        <v>301324</v>
      </c>
      <c r="E16" s="45">
        <v>396529</v>
      </c>
      <c r="F16" s="45">
        <v>473639</v>
      </c>
      <c r="G16" s="48">
        <f t="shared" si="0"/>
        <v>-8260</v>
      </c>
      <c r="H16" s="49">
        <f t="shared" si="1"/>
        <v>-1.7140521146547304E-2</v>
      </c>
      <c r="I16" s="48">
        <v>77110</v>
      </c>
      <c r="J16" s="46">
        <v>0.19446244789157918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8D8CE-F260-447B-BF17-D4779F1B7715}">
  <dimension ref="B5:O36"/>
  <sheetViews>
    <sheetView topLeftCell="B1" zoomScale="85" zoomScaleNormal="85" workbookViewId="0">
      <selection activeCell="R26" sqref="R26"/>
    </sheetView>
  </sheetViews>
  <sheetFormatPr baseColWidth="10" defaultColWidth="11.42578125" defaultRowHeight="14.25"/>
  <cols>
    <col min="1" max="1" width="11.42578125" style="5"/>
    <col min="2" max="2" width="21.7109375" style="5" customWidth="1"/>
    <col min="3" max="8" width="12.28515625" style="5" bestFit="1" customWidth="1"/>
    <col min="9" max="10" width="12.5703125" style="5" bestFit="1" customWidth="1"/>
    <col min="11" max="12" width="12.28515625" style="5" bestFit="1" customWidth="1"/>
    <col min="13" max="13" width="12.140625" style="5" bestFit="1" customWidth="1"/>
    <col min="14" max="14" width="12.28515625" style="5" bestFit="1" customWidth="1"/>
    <col min="15" max="15" width="13.28515625" style="5" bestFit="1" customWidth="1"/>
    <col min="16" max="16384" width="11.42578125" style="5"/>
  </cols>
  <sheetData>
    <row r="5" spans="2:15" s="5" customFormat="1">
      <c r="B5" s="34"/>
      <c r="C5" s="76" t="s">
        <v>19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34"/>
    </row>
    <row r="6" spans="2:15" s="5" customFormat="1" ht="15">
      <c r="B6" s="77"/>
      <c r="C6" s="78" t="s">
        <v>99</v>
      </c>
      <c r="D6" s="78" t="s">
        <v>88</v>
      </c>
      <c r="E6" s="78" t="s">
        <v>89</v>
      </c>
      <c r="F6" s="78" t="s">
        <v>90</v>
      </c>
      <c r="G6" s="78" t="s">
        <v>91</v>
      </c>
      <c r="H6" s="78" t="s">
        <v>92</v>
      </c>
      <c r="I6" s="78" t="s">
        <v>93</v>
      </c>
      <c r="J6" s="78" t="s">
        <v>94</v>
      </c>
      <c r="K6" s="78" t="s">
        <v>95</v>
      </c>
      <c r="L6" s="78" t="s">
        <v>96</v>
      </c>
      <c r="M6" s="78" t="s">
        <v>97</v>
      </c>
      <c r="N6" s="78" t="s">
        <v>98</v>
      </c>
      <c r="O6" s="34" t="s">
        <v>16</v>
      </c>
    </row>
    <row r="7" spans="2:15" s="5" customFormat="1" ht="15">
      <c r="B7" s="79">
        <v>2019</v>
      </c>
      <c r="C7" s="80">
        <v>2836384</v>
      </c>
      <c r="D7" s="80">
        <v>3113363</v>
      </c>
      <c r="E7" s="80">
        <v>3352687</v>
      </c>
      <c r="F7" s="80">
        <v>2676948</v>
      </c>
      <c r="G7" s="80">
        <v>3006949</v>
      </c>
      <c r="H7" s="80">
        <v>3800082</v>
      </c>
      <c r="I7" s="80">
        <v>4568810</v>
      </c>
      <c r="J7" s="80">
        <v>4505292</v>
      </c>
      <c r="K7" s="80">
        <v>3705035</v>
      </c>
      <c r="L7" s="80">
        <v>3060503</v>
      </c>
      <c r="M7" s="80">
        <v>2085854</v>
      </c>
      <c r="N7" s="80">
        <v>2850132</v>
      </c>
      <c r="O7" s="43">
        <v>39562039</v>
      </c>
    </row>
    <row r="8" spans="2:15" s="5" customFormat="1" ht="15">
      <c r="B8" s="79">
        <v>2020</v>
      </c>
      <c r="C8" s="80">
        <v>3037206</v>
      </c>
      <c r="D8" s="80">
        <v>3332477</v>
      </c>
      <c r="E8" s="80">
        <v>1271032</v>
      </c>
      <c r="F8" s="80">
        <v>218183</v>
      </c>
      <c r="G8" s="80">
        <v>643629</v>
      </c>
      <c r="H8" s="80">
        <v>1454831</v>
      </c>
      <c r="I8" s="80">
        <v>3429514</v>
      </c>
      <c r="J8" s="80">
        <v>3279916</v>
      </c>
      <c r="K8" s="80">
        <v>2685206</v>
      </c>
      <c r="L8" s="80">
        <v>2068731</v>
      </c>
      <c r="M8" s="80">
        <v>896433</v>
      </c>
      <c r="N8" s="80">
        <v>1413580</v>
      </c>
      <c r="O8" s="43">
        <v>23730738</v>
      </c>
    </row>
    <row r="9" spans="2:15" s="5" customFormat="1" ht="15">
      <c r="B9" s="79">
        <v>2021</v>
      </c>
      <c r="C9" s="80">
        <v>1273190</v>
      </c>
      <c r="D9" s="80">
        <v>2015435</v>
      </c>
      <c r="E9" s="80">
        <v>1878469</v>
      </c>
      <c r="F9" s="80">
        <v>1998179</v>
      </c>
      <c r="G9" s="80">
        <v>2027884</v>
      </c>
      <c r="H9" s="80">
        <v>2282949</v>
      </c>
      <c r="I9" s="80">
        <v>3648287</v>
      </c>
      <c r="J9" s="80">
        <v>4176588</v>
      </c>
      <c r="K9" s="80">
        <v>3298707</v>
      </c>
      <c r="L9" s="80">
        <v>2893907</v>
      </c>
      <c r="M9" s="80">
        <v>1745936</v>
      </c>
      <c r="N9" s="80">
        <v>2319318</v>
      </c>
      <c r="O9" s="43">
        <v>29558849</v>
      </c>
    </row>
    <row r="10" spans="2:15" s="5" customFormat="1" ht="15">
      <c r="B10" s="79">
        <v>2022</v>
      </c>
      <c r="C10" s="80">
        <v>2204984</v>
      </c>
      <c r="D10" s="80">
        <v>2892697</v>
      </c>
      <c r="E10" s="80">
        <v>3053960</v>
      </c>
      <c r="F10" s="80">
        <v>2523861</v>
      </c>
      <c r="G10" s="80">
        <v>2820085</v>
      </c>
      <c r="H10" s="80">
        <v>3608503</v>
      </c>
      <c r="I10" s="80">
        <v>4515171</v>
      </c>
      <c r="J10" s="80">
        <v>4514339</v>
      </c>
      <c r="K10" s="80">
        <v>3779348</v>
      </c>
      <c r="L10" s="80">
        <v>3238618</v>
      </c>
      <c r="M10" s="80">
        <v>2110564</v>
      </c>
      <c r="N10" s="80">
        <v>2979015</v>
      </c>
      <c r="O10" s="43">
        <v>38241145</v>
      </c>
    </row>
    <row r="11" spans="2:15" s="5" customFormat="1" ht="30">
      <c r="B11" s="81" t="s">
        <v>122</v>
      </c>
      <c r="C11" s="35">
        <f>(C8/C$7)-1</f>
        <v>7.0802119882216186E-2</v>
      </c>
      <c r="D11" s="35">
        <f t="shared" ref="D11:N11" si="0">(D8/D$7)-1</f>
        <v>7.0378558491251964E-2</v>
      </c>
      <c r="E11" s="35">
        <f t="shared" si="0"/>
        <v>-0.62089154162019899</v>
      </c>
      <c r="F11" s="35">
        <f t="shared" si="0"/>
        <v>-0.91849561515576694</v>
      </c>
      <c r="G11" s="35">
        <f t="shared" si="0"/>
        <v>-0.7859528046534876</v>
      </c>
      <c r="H11" s="35">
        <f t="shared" si="0"/>
        <v>-0.61715799816951322</v>
      </c>
      <c r="I11" s="35">
        <f t="shared" si="0"/>
        <v>-0.24936383872386902</v>
      </c>
      <c r="J11" s="35">
        <f t="shared" si="0"/>
        <v>-0.27198592233311403</v>
      </c>
      <c r="K11" s="35">
        <f t="shared" si="0"/>
        <v>-0.27525488962992251</v>
      </c>
      <c r="L11" s="35">
        <f t="shared" si="0"/>
        <v>-0.32405522883003224</v>
      </c>
      <c r="M11" s="35">
        <f t="shared" si="0"/>
        <v>-0.57023214472345618</v>
      </c>
      <c r="N11" s="35">
        <f t="shared" si="0"/>
        <v>-0.50402998878648431</v>
      </c>
      <c r="O11" s="35">
        <v>-0.40016392987226967</v>
      </c>
    </row>
    <row r="12" spans="2:15" s="5" customFormat="1" ht="30">
      <c r="B12" s="81" t="s">
        <v>123</v>
      </c>
      <c r="C12" s="35">
        <f>(C9/C7)-1</f>
        <v>-0.55112213296930168</v>
      </c>
      <c r="D12" s="35">
        <f t="shared" ref="D12:N12" si="1">(D9/D7)-1</f>
        <v>-0.35265017281955235</v>
      </c>
      <c r="E12" s="35">
        <f t="shared" si="1"/>
        <v>-0.43971238591613238</v>
      </c>
      <c r="F12" s="35">
        <f t="shared" si="1"/>
        <v>-0.25356077144569111</v>
      </c>
      <c r="G12" s="35">
        <f t="shared" si="1"/>
        <v>-0.32560080001356861</v>
      </c>
      <c r="H12" s="35">
        <f t="shared" si="1"/>
        <v>-0.39923691120349514</v>
      </c>
      <c r="I12" s="35">
        <f t="shared" si="1"/>
        <v>-0.20147981640733581</v>
      </c>
      <c r="J12" s="35">
        <f t="shared" si="1"/>
        <v>-7.2959532922616366E-2</v>
      </c>
      <c r="K12" s="35">
        <f t="shared" si="1"/>
        <v>-0.10966913942783263</v>
      </c>
      <c r="L12" s="35">
        <f t="shared" si="1"/>
        <v>-5.4434189412655321E-2</v>
      </c>
      <c r="M12" s="35">
        <f t="shared" si="1"/>
        <v>-0.16296346724171495</v>
      </c>
      <c r="N12" s="35">
        <f t="shared" si="1"/>
        <v>-0.18624190037514055</v>
      </c>
      <c r="O12" s="35">
        <v>-0.25284819116628443</v>
      </c>
    </row>
    <row r="13" spans="2:15" s="5" customFormat="1" ht="30">
      <c r="B13" s="81" t="s">
        <v>124</v>
      </c>
      <c r="C13" s="35">
        <f>(C10/C7)-1</f>
        <v>-0.22260737615217119</v>
      </c>
      <c r="D13" s="35">
        <f t="shared" ref="D13:N13" si="2">(D10/D7)-1</f>
        <v>-7.0877054811790297E-2</v>
      </c>
      <c r="E13" s="35">
        <f t="shared" si="2"/>
        <v>-8.9100772007646434E-2</v>
      </c>
      <c r="F13" s="35">
        <f t="shared" si="2"/>
        <v>-5.7187139981800139E-2</v>
      </c>
      <c r="G13" s="35">
        <f t="shared" si="2"/>
        <v>-6.2144053657045784E-2</v>
      </c>
      <c r="H13" s="35">
        <f t="shared" si="2"/>
        <v>-5.0414438425276042E-2</v>
      </c>
      <c r="I13" s="35">
        <f t="shared" si="2"/>
        <v>-1.1740256215513445E-2</v>
      </c>
      <c r="J13" s="35">
        <f t="shared" si="2"/>
        <v>2.0080829389081956E-3</v>
      </c>
      <c r="K13" s="35">
        <f t="shared" si="2"/>
        <v>2.0057300403369949E-2</v>
      </c>
      <c r="L13" s="35">
        <f t="shared" si="2"/>
        <v>5.8197949814131844E-2</v>
      </c>
      <c r="M13" s="35">
        <f t="shared" si="2"/>
        <v>1.1846466722982507E-2</v>
      </c>
      <c r="N13" s="35">
        <f t="shared" si="2"/>
        <v>4.5220010862654814E-2</v>
      </c>
      <c r="O13" s="35">
        <v>-3.3387915117317424E-2</v>
      </c>
    </row>
    <row r="14" spans="2:15" s="5" customFormat="1"/>
    <row r="15" spans="2:15" s="5" customFormat="1"/>
    <row r="16" spans="2:15" s="5" customFormat="1" ht="15">
      <c r="B16" s="82"/>
      <c r="C16" s="83" t="s">
        <v>125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2"/>
    </row>
    <row r="17" spans="2:15" s="5" customFormat="1" ht="15">
      <c r="B17" s="77"/>
      <c r="C17" s="84" t="s">
        <v>99</v>
      </c>
      <c r="D17" s="84" t="s">
        <v>88</v>
      </c>
      <c r="E17" s="84" t="s">
        <v>89</v>
      </c>
      <c r="F17" s="84" t="s">
        <v>90</v>
      </c>
      <c r="G17" s="84" t="s">
        <v>91</v>
      </c>
      <c r="H17" s="84" t="s">
        <v>92</v>
      </c>
      <c r="I17" s="84" t="s">
        <v>93</v>
      </c>
      <c r="J17" s="84" t="s">
        <v>94</v>
      </c>
      <c r="K17" s="84" t="s">
        <v>95</v>
      </c>
      <c r="L17" s="84" t="s">
        <v>96</v>
      </c>
      <c r="M17" s="84" t="s">
        <v>97</v>
      </c>
      <c r="N17" s="84" t="s">
        <v>98</v>
      </c>
      <c r="O17" s="82" t="s">
        <v>16</v>
      </c>
    </row>
    <row r="18" spans="2:15" s="5" customFormat="1" ht="15">
      <c r="B18" s="79">
        <v>2019</v>
      </c>
      <c r="C18" s="80">
        <v>1086927</v>
      </c>
      <c r="D18" s="80">
        <v>1059174</v>
      </c>
      <c r="E18" s="80">
        <v>1415061</v>
      </c>
      <c r="F18" s="80">
        <v>1502921</v>
      </c>
      <c r="G18" s="80">
        <v>1851368</v>
      </c>
      <c r="H18" s="80">
        <v>1992128</v>
      </c>
      <c r="I18" s="80">
        <v>2066629</v>
      </c>
      <c r="J18" s="80">
        <v>2049748</v>
      </c>
      <c r="K18" s="80">
        <v>1845121</v>
      </c>
      <c r="L18" s="80">
        <v>1688231</v>
      </c>
      <c r="M18" s="80">
        <v>1353953</v>
      </c>
      <c r="N18" s="80">
        <v>1336660</v>
      </c>
      <c r="O18" s="43">
        <v>19247921</v>
      </c>
    </row>
    <row r="19" spans="2:15" s="5" customFormat="1" ht="15">
      <c r="B19" s="79">
        <v>2020</v>
      </c>
      <c r="C19" s="80">
        <v>1163362</v>
      </c>
      <c r="D19" s="80">
        <v>1111266</v>
      </c>
      <c r="E19" s="80">
        <v>480529</v>
      </c>
      <c r="F19" s="80">
        <v>135327</v>
      </c>
      <c r="G19" s="80">
        <v>257902</v>
      </c>
      <c r="H19" s="80">
        <v>529776</v>
      </c>
      <c r="I19" s="80">
        <v>1053185</v>
      </c>
      <c r="J19" s="80">
        <v>1091955</v>
      </c>
      <c r="K19" s="80">
        <v>950062</v>
      </c>
      <c r="L19" s="80">
        <v>808629</v>
      </c>
      <c r="M19" s="80">
        <v>406920</v>
      </c>
      <c r="N19" s="80">
        <v>376735</v>
      </c>
      <c r="O19" s="43">
        <v>8365648</v>
      </c>
    </row>
    <row r="20" spans="2:15" s="5" customFormat="1" ht="15">
      <c r="B20" s="79">
        <v>2021</v>
      </c>
      <c r="C20" s="80">
        <v>295644</v>
      </c>
      <c r="D20" s="80">
        <v>339753</v>
      </c>
      <c r="E20" s="80">
        <v>520392</v>
      </c>
      <c r="F20" s="80">
        <v>871445</v>
      </c>
      <c r="G20" s="80">
        <v>986419</v>
      </c>
      <c r="H20" s="80">
        <v>970737</v>
      </c>
      <c r="I20" s="80">
        <v>1358065</v>
      </c>
      <c r="J20" s="80">
        <v>1635380</v>
      </c>
      <c r="K20" s="80">
        <v>1462258</v>
      </c>
      <c r="L20" s="80">
        <v>1399123</v>
      </c>
      <c r="M20" s="80">
        <v>1066467</v>
      </c>
      <c r="N20" s="80">
        <v>868022</v>
      </c>
      <c r="O20" s="43">
        <v>11773705</v>
      </c>
    </row>
    <row r="21" spans="2:15" s="5" customFormat="1" ht="15">
      <c r="B21" s="79">
        <v>2022</v>
      </c>
      <c r="C21" s="80">
        <v>629456</v>
      </c>
      <c r="D21" s="80">
        <v>774931</v>
      </c>
      <c r="E21" s="80">
        <v>1160095</v>
      </c>
      <c r="F21" s="80">
        <v>1339930</v>
      </c>
      <c r="G21" s="80">
        <v>1691175</v>
      </c>
      <c r="H21" s="80">
        <v>1908672</v>
      </c>
      <c r="I21" s="80">
        <v>2032049</v>
      </c>
      <c r="J21" s="80">
        <v>2035595</v>
      </c>
      <c r="K21" s="80">
        <v>1929129</v>
      </c>
      <c r="L21" s="80">
        <v>1734098</v>
      </c>
      <c r="M21" s="80">
        <v>1376638</v>
      </c>
      <c r="N21" s="80">
        <v>1441112</v>
      </c>
      <c r="O21" s="43">
        <v>18052880</v>
      </c>
    </row>
    <row r="22" spans="2:15" s="5" customFormat="1" ht="30">
      <c r="B22" s="81" t="s">
        <v>122</v>
      </c>
      <c r="C22" s="35">
        <f>(C19/C$18)-1</f>
        <v>7.0322109948506295E-2</v>
      </c>
      <c r="D22" s="35">
        <f t="shared" ref="D22:N22" si="3">(D19/D$18)-1</f>
        <v>4.9181720850398625E-2</v>
      </c>
      <c r="E22" s="35">
        <f t="shared" si="3"/>
        <v>-0.66041817278548409</v>
      </c>
      <c r="F22" s="35">
        <f t="shared" si="3"/>
        <v>-0.90995734306726705</v>
      </c>
      <c r="G22" s="35">
        <f t="shared" si="3"/>
        <v>-0.86069652278747388</v>
      </c>
      <c r="H22" s="35">
        <f t="shared" si="3"/>
        <v>-0.7340652809458027</v>
      </c>
      <c r="I22" s="35">
        <f t="shared" si="3"/>
        <v>-0.49038506669557047</v>
      </c>
      <c r="J22" s="35">
        <f t="shared" si="3"/>
        <v>-0.46727353801540483</v>
      </c>
      <c r="K22" s="35">
        <f t="shared" si="3"/>
        <v>-0.48509501544885136</v>
      </c>
      <c r="L22" s="35">
        <f t="shared" si="3"/>
        <v>-0.52101993151411152</v>
      </c>
      <c r="M22" s="35">
        <f t="shared" si="3"/>
        <v>-0.69945780983534878</v>
      </c>
      <c r="N22" s="35">
        <f t="shared" si="3"/>
        <v>-0.71815196085766009</v>
      </c>
      <c r="O22" s="35">
        <v>-0.78854355813157151</v>
      </c>
    </row>
    <row r="23" spans="2:15" s="5" customFormat="1" ht="30">
      <c r="B23" s="81" t="s">
        <v>123</v>
      </c>
      <c r="C23" s="35">
        <f>(C20/C18)-1</f>
        <v>-0.72800013248359829</v>
      </c>
      <c r="D23" s="35">
        <f t="shared" ref="D23:N23" si="4">(D20/D18)-1</f>
        <v>-0.67922834208543637</v>
      </c>
      <c r="E23" s="35">
        <f t="shared" si="4"/>
        <v>-0.6322476557547696</v>
      </c>
      <c r="F23" s="35">
        <f t="shared" si="4"/>
        <v>-0.42016579713770719</v>
      </c>
      <c r="G23" s="35">
        <f t="shared" si="4"/>
        <v>-0.46719452858642907</v>
      </c>
      <c r="H23" s="35">
        <f t="shared" si="4"/>
        <v>-0.51271354049538986</v>
      </c>
      <c r="I23" s="35">
        <f t="shared" si="4"/>
        <v>-0.3428597972834021</v>
      </c>
      <c r="J23" s="35">
        <f t="shared" si="4"/>
        <v>-0.20215558205203765</v>
      </c>
      <c r="K23" s="35">
        <f t="shared" si="4"/>
        <v>-0.20750021272317642</v>
      </c>
      <c r="L23" s="35">
        <f t="shared" si="4"/>
        <v>-0.17124907669625777</v>
      </c>
      <c r="M23" s="35">
        <f t="shared" si="4"/>
        <v>-0.21233085638866345</v>
      </c>
      <c r="N23" s="35">
        <f t="shared" si="4"/>
        <v>-0.35060374365956937</v>
      </c>
      <c r="O23" s="35">
        <v>-0.3883128988320349</v>
      </c>
    </row>
    <row r="24" spans="2:15" s="5" customFormat="1" ht="30">
      <c r="B24" s="81" t="s">
        <v>124</v>
      </c>
      <c r="C24" s="35">
        <f>(C21/C18)-1</f>
        <v>-0.42088475122984337</v>
      </c>
      <c r="D24" s="35">
        <f t="shared" ref="D24:N24" si="5">(D21/D18)-1</f>
        <v>-0.26836289410427372</v>
      </c>
      <c r="E24" s="35">
        <f t="shared" si="5"/>
        <v>-0.18018021837927833</v>
      </c>
      <c r="F24" s="35">
        <f t="shared" si="5"/>
        <v>-0.10844947938048644</v>
      </c>
      <c r="G24" s="35">
        <f t="shared" si="5"/>
        <v>-8.6526827729549227E-2</v>
      </c>
      <c r="H24" s="35">
        <f t="shared" si="5"/>
        <v>-4.1892890416680095E-2</v>
      </c>
      <c r="I24" s="35">
        <f t="shared" si="5"/>
        <v>-1.6732563028971303E-2</v>
      </c>
      <c r="J24" s="35">
        <f t="shared" si="5"/>
        <v>-6.9047512181985571E-3</v>
      </c>
      <c r="K24" s="35">
        <f t="shared" si="5"/>
        <v>4.5529805362358289E-2</v>
      </c>
      <c r="L24" s="35">
        <f t="shared" si="5"/>
        <v>2.7168675376770146E-2</v>
      </c>
      <c r="M24" s="35">
        <f t="shared" si="5"/>
        <v>1.6754643625000343E-2</v>
      </c>
      <c r="N24" s="35">
        <f t="shared" si="5"/>
        <v>7.814403064354436E-2</v>
      </c>
      <c r="O24" s="35">
        <v>-6.20867573178423E-2</v>
      </c>
    </row>
    <row r="25" spans="2:15" s="5" customFormat="1"/>
    <row r="26" spans="2:15" s="5" customFormat="1"/>
    <row r="27" spans="2:15" s="5" customFormat="1" ht="15">
      <c r="B27" s="34"/>
      <c r="C27" s="83" t="s">
        <v>126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2"/>
    </row>
    <row r="28" spans="2:15" s="5" customFormat="1" ht="15">
      <c r="B28" s="77"/>
      <c r="C28" s="85" t="s">
        <v>99</v>
      </c>
      <c r="D28" s="85" t="s">
        <v>88</v>
      </c>
      <c r="E28" s="85" t="s">
        <v>89</v>
      </c>
      <c r="F28" s="85" t="s">
        <v>90</v>
      </c>
      <c r="G28" s="85" t="s">
        <v>91</v>
      </c>
      <c r="H28" s="85" t="s">
        <v>92</v>
      </c>
      <c r="I28" s="85" t="s">
        <v>93</v>
      </c>
      <c r="J28" s="85" t="s">
        <v>94</v>
      </c>
      <c r="K28" s="85" t="s">
        <v>95</v>
      </c>
      <c r="L28" s="85" t="s">
        <v>96</v>
      </c>
      <c r="M28" s="85" t="s">
        <v>97</v>
      </c>
      <c r="N28" s="85" t="s">
        <v>98</v>
      </c>
      <c r="O28" s="82" t="s">
        <v>16</v>
      </c>
    </row>
    <row r="29" spans="2:15" s="5" customFormat="1" ht="15">
      <c r="B29" s="79">
        <v>2019</v>
      </c>
      <c r="C29" s="80">
        <v>1749457</v>
      </c>
      <c r="D29" s="80">
        <v>2054189</v>
      </c>
      <c r="E29" s="80">
        <v>1937626</v>
      </c>
      <c r="F29" s="80">
        <v>1174027</v>
      </c>
      <c r="G29" s="80">
        <v>1155581</v>
      </c>
      <c r="H29" s="80">
        <v>1807954</v>
      </c>
      <c r="I29" s="80">
        <v>2502181</v>
      </c>
      <c r="J29" s="80">
        <v>2455544</v>
      </c>
      <c r="K29" s="80">
        <v>1859914</v>
      </c>
      <c r="L29" s="80">
        <v>1372272</v>
      </c>
      <c r="M29" s="80">
        <v>731901</v>
      </c>
      <c r="N29" s="80">
        <v>1513472</v>
      </c>
      <c r="O29" s="43">
        <v>19247921</v>
      </c>
    </row>
    <row r="30" spans="2:15" s="5" customFormat="1" ht="15">
      <c r="B30" s="79">
        <v>2020</v>
      </c>
      <c r="C30" s="80">
        <v>1873844</v>
      </c>
      <c r="D30" s="80">
        <v>2221211</v>
      </c>
      <c r="E30" s="80">
        <v>790503</v>
      </c>
      <c r="F30" s="80">
        <v>82856</v>
      </c>
      <c r="G30" s="80">
        <v>385727</v>
      </c>
      <c r="H30" s="80">
        <v>925055</v>
      </c>
      <c r="I30" s="80">
        <v>2376329</v>
      </c>
      <c r="J30" s="80">
        <v>2187961</v>
      </c>
      <c r="K30" s="80">
        <v>1735144</v>
      </c>
      <c r="L30" s="80">
        <v>1260102</v>
      </c>
      <c r="M30" s="80">
        <v>489513</v>
      </c>
      <c r="N30" s="80">
        <v>1036845</v>
      </c>
      <c r="O30" s="43">
        <v>8365648</v>
      </c>
    </row>
    <row r="31" spans="2:15" s="5" customFormat="1" ht="15">
      <c r="B31" s="79">
        <v>2021</v>
      </c>
      <c r="C31" s="80">
        <v>977546</v>
      </c>
      <c r="D31" s="80">
        <v>1675682</v>
      </c>
      <c r="E31" s="80">
        <v>1358077</v>
      </c>
      <c r="F31" s="80">
        <v>1126734</v>
      </c>
      <c r="G31" s="80">
        <v>1041465</v>
      </c>
      <c r="H31" s="80">
        <v>1312212</v>
      </c>
      <c r="I31" s="80">
        <v>2290222</v>
      </c>
      <c r="J31" s="80">
        <v>2541208</v>
      </c>
      <c r="K31" s="80">
        <v>1836449</v>
      </c>
      <c r="L31" s="80">
        <v>1494784</v>
      </c>
      <c r="M31" s="80">
        <v>679469</v>
      </c>
      <c r="N31" s="80">
        <v>1451296</v>
      </c>
      <c r="O31" s="43">
        <v>11773705</v>
      </c>
    </row>
    <row r="32" spans="2:15" s="5" customFormat="1" ht="15">
      <c r="B32" s="79">
        <v>2022</v>
      </c>
      <c r="C32" s="80">
        <v>1575528</v>
      </c>
      <c r="D32" s="80">
        <v>2117766</v>
      </c>
      <c r="E32" s="80">
        <v>1893865</v>
      </c>
      <c r="F32" s="80">
        <v>1183931</v>
      </c>
      <c r="G32" s="80">
        <v>1128910</v>
      </c>
      <c r="H32" s="80">
        <v>1699831</v>
      </c>
      <c r="I32" s="80">
        <v>2483122</v>
      </c>
      <c r="J32" s="80">
        <v>2478744</v>
      </c>
      <c r="K32" s="80">
        <v>1850219</v>
      </c>
      <c r="L32" s="80">
        <v>1504520</v>
      </c>
      <c r="M32" s="80">
        <v>733926</v>
      </c>
      <c r="N32" s="80">
        <v>1537903</v>
      </c>
      <c r="O32" s="43">
        <v>18052880</v>
      </c>
    </row>
    <row r="33" spans="2:15" s="5" customFormat="1" ht="30">
      <c r="B33" s="81" t="s">
        <v>122</v>
      </c>
      <c r="C33" s="35">
        <f>(C30/C$29)-1</f>
        <v>7.1100347136282771E-2</v>
      </c>
      <c r="D33" s="35">
        <f t="shared" ref="D33:N33" si="6">(D30/D$29)-1</f>
        <v>8.1308000383606416E-2</v>
      </c>
      <c r="E33" s="35">
        <f t="shared" si="6"/>
        <v>-0.59202498314948293</v>
      </c>
      <c r="F33" s="35">
        <f t="shared" si="6"/>
        <v>-0.9294258138867334</v>
      </c>
      <c r="G33" s="35">
        <f t="shared" si="6"/>
        <v>-0.6662051383676264</v>
      </c>
      <c r="H33" s="35">
        <f t="shared" si="6"/>
        <v>-0.48834151753860999</v>
      </c>
      <c r="I33" s="35">
        <f t="shared" si="6"/>
        <v>-5.0296920966149128E-2</v>
      </c>
      <c r="J33" s="35">
        <f t="shared" si="6"/>
        <v>-0.10897096529323036</v>
      </c>
      <c r="K33" s="35">
        <f t="shared" si="6"/>
        <v>-6.7083746882920403E-2</v>
      </c>
      <c r="L33" s="35">
        <f t="shared" si="6"/>
        <v>-8.1740354681870686E-2</v>
      </c>
      <c r="M33" s="35">
        <f t="shared" si="6"/>
        <v>-0.33117593772928311</v>
      </c>
      <c r="N33" s="35">
        <f t="shared" si="6"/>
        <v>-0.31492290574255755</v>
      </c>
      <c r="O33" s="35">
        <v>-0.78854355813157151</v>
      </c>
    </row>
    <row r="34" spans="2:15" s="5" customFormat="1" ht="30">
      <c r="B34" s="81" t="s">
        <v>123</v>
      </c>
      <c r="C34" s="35">
        <f>(C31/C29)-1</f>
        <v>-0.44122890702658024</v>
      </c>
      <c r="D34" s="35">
        <f t="shared" ref="D34:N34" si="7">(D31/D29)-1</f>
        <v>-0.18426103927145943</v>
      </c>
      <c r="E34" s="35">
        <f t="shared" si="7"/>
        <v>-0.29910261319779974</v>
      </c>
      <c r="F34" s="35">
        <f t="shared" si="7"/>
        <v>-4.0282719221959917E-2</v>
      </c>
      <c r="G34" s="35">
        <f t="shared" si="7"/>
        <v>-9.8752056324913573E-2</v>
      </c>
      <c r="H34" s="35">
        <f t="shared" si="7"/>
        <v>-0.27420056041248841</v>
      </c>
      <c r="I34" s="35">
        <f t="shared" si="7"/>
        <v>-8.4709699258367022E-2</v>
      </c>
      <c r="J34" s="35">
        <f t="shared" si="7"/>
        <v>3.488595602440836E-2</v>
      </c>
      <c r="K34" s="35">
        <f t="shared" si="7"/>
        <v>-1.2616174726358342E-2</v>
      </c>
      <c r="L34" s="35">
        <f t="shared" si="7"/>
        <v>8.9276761458369824E-2</v>
      </c>
      <c r="M34" s="35">
        <f t="shared" si="7"/>
        <v>-7.1638104060521846E-2</v>
      </c>
      <c r="N34" s="35">
        <f t="shared" si="7"/>
        <v>-4.1081698240866049E-2</v>
      </c>
      <c r="O34" s="35">
        <v>-0.3883128988320349</v>
      </c>
    </row>
    <row r="35" spans="2:15" s="5" customFormat="1" ht="30">
      <c r="B35" s="81" t="s">
        <v>124</v>
      </c>
      <c r="C35" s="35">
        <f>(C32/C29)-1</f>
        <v>-9.941884824834224E-2</v>
      </c>
      <c r="D35" s="35">
        <f t="shared" ref="D35:N35" si="8">(D32/D29)-1</f>
        <v>3.094992719754619E-2</v>
      </c>
      <c r="E35" s="35">
        <f t="shared" si="8"/>
        <v>-2.2584853836602137E-2</v>
      </c>
      <c r="F35" s="35">
        <f t="shared" si="8"/>
        <v>8.4359218314400408E-3</v>
      </c>
      <c r="G35" s="35">
        <f t="shared" si="8"/>
        <v>-2.308016486944664E-2</v>
      </c>
      <c r="H35" s="35">
        <f t="shared" si="8"/>
        <v>-5.9804065811408957E-2</v>
      </c>
      <c r="I35" s="35">
        <f t="shared" si="8"/>
        <v>-7.6169549684854676E-3</v>
      </c>
      <c r="J35" s="35">
        <f t="shared" si="8"/>
        <v>9.4480082621202222E-3</v>
      </c>
      <c r="K35" s="35">
        <f t="shared" si="8"/>
        <v>-5.2126066043913788E-3</v>
      </c>
      <c r="L35" s="35">
        <f t="shared" si="8"/>
        <v>9.6371564820968425E-2</v>
      </c>
      <c r="M35" s="35">
        <f t="shared" si="8"/>
        <v>2.7667676366065486E-3</v>
      </c>
      <c r="N35" s="35">
        <f t="shared" si="8"/>
        <v>1.6142353475981031E-2</v>
      </c>
      <c r="O35" s="35">
        <v>-6.20867573178423E-2</v>
      </c>
    </row>
    <row r="36" spans="2:15" s="5" customFormat="1"/>
  </sheetData>
  <mergeCells count="3">
    <mergeCell ref="C16:N16"/>
    <mergeCell ref="C5:N5"/>
    <mergeCell ref="C27:N27"/>
  </mergeCells>
  <phoneticPr fontId="2" type="noConversion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AFAAF-7794-4394-85EC-C0FFEA4D5081}">
  <dimension ref="B2:K12"/>
  <sheetViews>
    <sheetView workbookViewId="0">
      <selection activeCell="F22" sqref="F22"/>
    </sheetView>
  </sheetViews>
  <sheetFormatPr baseColWidth="10" defaultColWidth="11.42578125" defaultRowHeight="14.25"/>
  <cols>
    <col min="1" max="2" width="11.42578125" style="1"/>
    <col min="3" max="3" width="17.140625" style="1" bestFit="1" customWidth="1"/>
    <col min="4" max="4" width="11.85546875" style="1" bestFit="1" customWidth="1"/>
    <col min="5" max="5" width="10.7109375" style="1" bestFit="1" customWidth="1"/>
    <col min="6" max="11" width="11.85546875" style="1" bestFit="1" customWidth="1"/>
    <col min="12" max="16384" width="11.42578125" style="1"/>
  </cols>
  <sheetData>
    <row r="2" spans="2:11" ht="15" thickBot="1">
      <c r="B2" s="50" t="s">
        <v>13</v>
      </c>
      <c r="C2" s="50"/>
      <c r="D2" s="50"/>
      <c r="E2" s="50"/>
      <c r="F2" s="50"/>
      <c r="G2" s="50"/>
      <c r="H2" s="50"/>
      <c r="I2" s="50"/>
      <c r="J2" s="50"/>
      <c r="K2" s="50"/>
    </row>
    <row r="3" spans="2:11" ht="15">
      <c r="B3" s="2"/>
      <c r="C3" s="51"/>
      <c r="D3" s="52" t="s">
        <v>125</v>
      </c>
      <c r="E3" s="53"/>
      <c r="F3" s="53"/>
      <c r="G3" s="54"/>
      <c r="H3" s="55" t="s">
        <v>127</v>
      </c>
      <c r="I3" s="56"/>
      <c r="J3" s="56"/>
      <c r="K3" s="57"/>
    </row>
    <row r="4" spans="2:11" ht="15">
      <c r="B4" s="2"/>
      <c r="C4" s="51"/>
      <c r="D4" s="58">
        <v>2019</v>
      </c>
      <c r="E4" s="2">
        <v>2020</v>
      </c>
      <c r="F4" s="2">
        <v>2021</v>
      </c>
      <c r="G4" s="59">
        <v>2022</v>
      </c>
      <c r="H4" s="58">
        <v>2019</v>
      </c>
      <c r="I4" s="2">
        <v>2020</v>
      </c>
      <c r="J4" s="2">
        <v>2021</v>
      </c>
      <c r="K4" s="59">
        <v>2022</v>
      </c>
    </row>
    <row r="5" spans="2:11" ht="15">
      <c r="B5" s="72" t="s">
        <v>128</v>
      </c>
      <c r="C5" s="73" t="s">
        <v>129</v>
      </c>
      <c r="D5" s="60">
        <v>5860124</v>
      </c>
      <c r="E5" s="61">
        <v>286000</v>
      </c>
      <c r="F5" s="61">
        <v>441058</v>
      </c>
      <c r="G5" s="62">
        <v>637772</v>
      </c>
      <c r="H5" s="63">
        <v>3541033</v>
      </c>
      <c r="I5" s="64">
        <v>473464</v>
      </c>
      <c r="J5" s="64">
        <v>519255</v>
      </c>
      <c r="K5" s="65">
        <v>1992990</v>
      </c>
    </row>
    <row r="6" spans="2:11" ht="15">
      <c r="B6" s="74"/>
      <c r="C6" s="73" t="s">
        <v>21</v>
      </c>
      <c r="D6" s="60">
        <v>6549408</v>
      </c>
      <c r="E6" s="61">
        <v>2651456</v>
      </c>
      <c r="F6" s="61">
        <v>3490744</v>
      </c>
      <c r="G6" s="62">
        <v>7857658</v>
      </c>
      <c r="H6" s="63">
        <v>5689046</v>
      </c>
      <c r="I6" s="64">
        <v>3376568</v>
      </c>
      <c r="J6" s="64">
        <v>3365083</v>
      </c>
      <c r="K6" s="65">
        <v>5168280</v>
      </c>
    </row>
    <row r="7" spans="2:11" ht="15">
      <c r="B7" s="74"/>
      <c r="C7" s="73" t="s">
        <v>130</v>
      </c>
      <c r="D7" s="60">
        <v>6838389</v>
      </c>
      <c r="E7" s="61">
        <v>4874333</v>
      </c>
      <c r="F7" s="61">
        <v>7059859</v>
      </c>
      <c r="G7" s="62">
        <v>8174114</v>
      </c>
      <c r="H7" s="63">
        <v>11084039</v>
      </c>
      <c r="I7" s="64">
        <v>11515058</v>
      </c>
      <c r="J7" s="64">
        <v>13900806</v>
      </c>
      <c r="K7" s="65">
        <v>13026995</v>
      </c>
    </row>
    <row r="8" spans="2:11" ht="15">
      <c r="B8" s="75"/>
      <c r="C8" s="73" t="s">
        <v>102</v>
      </c>
      <c r="D8" s="60">
        <v>19247921</v>
      </c>
      <c r="E8" s="61">
        <v>7811789</v>
      </c>
      <c r="F8" s="61">
        <v>10991661</v>
      </c>
      <c r="G8" s="62">
        <v>16669544</v>
      </c>
      <c r="H8" s="60">
        <v>20314118</v>
      </c>
      <c r="I8" s="61">
        <v>15365090</v>
      </c>
      <c r="J8" s="61">
        <v>17785144</v>
      </c>
      <c r="K8" s="62">
        <v>20188265</v>
      </c>
    </row>
    <row r="9" spans="2:11" ht="15">
      <c r="B9" s="66" t="s">
        <v>131</v>
      </c>
      <c r="C9" s="73" t="s">
        <v>129</v>
      </c>
      <c r="D9" s="67">
        <v>0.3044549071039932</v>
      </c>
      <c r="E9" s="46">
        <v>3.6611331924095748E-2</v>
      </c>
      <c r="F9" s="46">
        <v>4.0126601429938569E-2</v>
      </c>
      <c r="G9" s="68">
        <v>3.8259714842829536E-2</v>
      </c>
      <c r="H9" s="67">
        <v>0.17431389342131418</v>
      </c>
      <c r="I9" s="46">
        <v>3.0814267928141001E-2</v>
      </c>
      <c r="J9" s="46">
        <v>2.9195996388896261E-2</v>
      </c>
      <c r="K9" s="68">
        <v>9.8720221871468394E-2</v>
      </c>
    </row>
    <row r="10" spans="2:11" ht="15">
      <c r="B10" s="66"/>
      <c r="C10" s="73" t="s">
        <v>21</v>
      </c>
      <c r="D10" s="67">
        <v>0.34026573571244395</v>
      </c>
      <c r="E10" s="46">
        <v>0.33941725768578745</v>
      </c>
      <c r="F10" s="46">
        <v>0.31758111899557312</v>
      </c>
      <c r="G10" s="68">
        <v>0.47137810128459423</v>
      </c>
      <c r="H10" s="67">
        <v>0.2800538029758417</v>
      </c>
      <c r="I10" s="46">
        <v>0.21975582310289105</v>
      </c>
      <c r="J10" s="46">
        <v>0.18920752061383367</v>
      </c>
      <c r="K10" s="68">
        <v>0.25600416875843468</v>
      </c>
    </row>
    <row r="11" spans="2:11" ht="15">
      <c r="B11" s="66"/>
      <c r="C11" s="73" t="s">
        <v>130</v>
      </c>
      <c r="D11" s="67">
        <v>0.35527935718356285</v>
      </c>
      <c r="E11" s="46">
        <v>0.62397141039011683</v>
      </c>
      <c r="F11" s="46">
        <v>0.64229227957448831</v>
      </c>
      <c r="G11" s="68">
        <v>0.49036218387257624</v>
      </c>
      <c r="H11" s="67">
        <v>0.54563230360284409</v>
      </c>
      <c r="I11" s="46">
        <v>0.74942990896896799</v>
      </c>
      <c r="J11" s="46">
        <v>0.78159648299727014</v>
      </c>
      <c r="K11" s="68">
        <v>0.64527560937009698</v>
      </c>
    </row>
    <row r="12" spans="2:11" ht="15.75" thickBot="1">
      <c r="B12" s="66"/>
      <c r="C12" s="73" t="s">
        <v>102</v>
      </c>
      <c r="D12" s="69">
        <f>SUM(D9:D11)</f>
        <v>1</v>
      </c>
      <c r="E12" s="70">
        <f t="shared" ref="E12:K12" si="0">SUM(E9:E11)</f>
        <v>1</v>
      </c>
      <c r="F12" s="70">
        <f t="shared" si="0"/>
        <v>1</v>
      </c>
      <c r="G12" s="71">
        <f t="shared" si="0"/>
        <v>1</v>
      </c>
      <c r="H12" s="69">
        <f t="shared" si="0"/>
        <v>1</v>
      </c>
      <c r="I12" s="70">
        <f t="shared" si="0"/>
        <v>1</v>
      </c>
      <c r="J12" s="70">
        <f t="shared" si="0"/>
        <v>1</v>
      </c>
      <c r="K12" s="71">
        <f t="shared" si="0"/>
        <v>1</v>
      </c>
    </row>
  </sheetData>
  <mergeCells count="5">
    <mergeCell ref="B2:K2"/>
    <mergeCell ref="H3:K3"/>
    <mergeCell ref="B5:B8"/>
    <mergeCell ref="D3:G3"/>
    <mergeCell ref="B9:B12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2C352302C1194E973991D94E1FE443" ma:contentTypeVersion="16" ma:contentTypeDescription="Ein neues Dokument erstellen." ma:contentTypeScope="" ma:versionID="4f304b8a77efea56d285bdc43a7f4894">
  <xsd:schema xmlns:xsd="http://www.w3.org/2001/XMLSchema" xmlns:xs="http://www.w3.org/2001/XMLSchema" xmlns:p="http://schemas.microsoft.com/office/2006/metadata/properties" xmlns:ns2="93936c41-92c4-43ff-9a4c-8607109dedac" xmlns:ns3="5b5e4ddc-db6a-4cc2-be24-90d87e7986ae" targetNamespace="http://schemas.microsoft.com/office/2006/metadata/properties" ma:root="true" ma:fieldsID="7bd4e19d109d6f25b9f9070fa1d705dd" ns2:_="" ns3:_="">
    <xsd:import namespace="93936c41-92c4-43ff-9a4c-8607109dedac"/>
    <xsd:import namespace="5b5e4ddc-db6a-4cc2-be24-90d87e7986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936c41-92c4-43ff-9a4c-8607109ded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f8d408de-3151-4c84-ae89-cb07b03a4d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e4ddc-db6a-4cc2-be24-90d87e7986a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cf6f020-ad4d-4e2b-95c2-236cc5ca206f}" ma:internalName="TaxCatchAll" ma:showField="CatchAllData" ma:web="5b5e4ddc-db6a-4cc2-be24-90d87e7986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3936c41-92c4-43ff-9a4c-8607109dedac">
      <Terms xmlns="http://schemas.microsoft.com/office/infopath/2007/PartnerControls"/>
    </lcf76f155ced4ddcb4097134ff3c332f>
    <TaxCatchAll xmlns="5b5e4ddc-db6a-4cc2-be24-90d87e7986ae" xsi:nil="true"/>
  </documentManagement>
</p:properties>
</file>

<file path=customXml/itemProps1.xml><?xml version="1.0" encoding="utf-8"?>
<ds:datastoreItem xmlns:ds="http://schemas.openxmlformats.org/officeDocument/2006/customXml" ds:itemID="{9B391114-2B62-4A0F-A083-5B02FFBE5C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936c41-92c4-43ff-9a4c-8607109dedac"/>
    <ds:schemaRef ds:uri="5b5e4ddc-db6a-4cc2-be24-90d87e7986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3EFAFA-17AF-4008-B253-AB5B653DA1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17A4B5-9849-4265-9A7C-9C3E40010D8A}">
  <ds:schemaRefs>
    <ds:schemaRef ds:uri="http://schemas.microsoft.com/office/2006/metadata/properties"/>
    <ds:schemaRef ds:uri="http://schemas.microsoft.com/office/infopath/2007/PartnerControls"/>
    <ds:schemaRef ds:uri="93936c41-92c4-43ff-9a4c-8607109dedac"/>
    <ds:schemaRef ds:uri="5b5e4ddc-db6a-4cc2-be24-90d87e7986a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Übersicht</vt:lpstr>
      <vt:lpstr>Historische Einordung</vt:lpstr>
      <vt:lpstr>Herkunftsmärkte Langzeit</vt:lpstr>
      <vt:lpstr>Herkunftsländer</vt:lpstr>
      <vt:lpstr>Märkte Monat</vt:lpstr>
      <vt:lpstr>Tourismusregion</vt:lpstr>
      <vt:lpstr>Monat und Zone</vt:lpstr>
      <vt:lpstr> Herkunft und Zone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Marc</dc:creator>
  <cp:keywords/>
  <dc:description/>
  <cp:lastModifiedBy>van den Berg Vinzenz</cp:lastModifiedBy>
  <cp:revision/>
  <dcterms:created xsi:type="dcterms:W3CDTF">2015-06-05T18:19:34Z</dcterms:created>
  <dcterms:modified xsi:type="dcterms:W3CDTF">2023-05-09T10:10:34Z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0x010100922C352302C1194E973991D94E1FE443</vt:lpwstr>
  </property>
  <property fmtid="{D5CDD505-2E9C-101B-9397-08002B2CF9AE}" pid="3" name="MediaServiceImageTags">
    <vt:lpwstr/>
  </property>
</Properties>
</file>